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E69" i="3"/>
  <c r="J69" i="3" s="1"/>
  <c r="F69" i="3"/>
  <c r="O69" i="3"/>
  <c r="E70" i="3"/>
  <c r="J70" i="3" s="1"/>
  <c r="F70" i="3"/>
  <c r="O70" i="3"/>
  <c r="E71" i="3"/>
  <c r="J71" i="3" s="1"/>
  <c r="F71" i="3"/>
  <c r="O71" i="3"/>
  <c r="E72" i="3"/>
  <c r="F72" i="3"/>
  <c r="J72" i="3"/>
  <c r="O72" i="3"/>
  <c r="E5" i="7" l="1"/>
  <c r="J5" i="7" s="1"/>
  <c r="F5" i="7"/>
  <c r="O5" i="7"/>
  <c r="O74" i="7"/>
  <c r="O75" i="7"/>
  <c r="O76" i="7"/>
  <c r="O77" i="7"/>
  <c r="O78" i="7"/>
  <c r="O79" i="7"/>
  <c r="O80" i="7"/>
  <c r="O81" i="7"/>
  <c r="O82" i="7"/>
  <c r="F71" i="7"/>
  <c r="F72" i="7"/>
  <c r="F73" i="7"/>
  <c r="F74" i="7"/>
  <c r="F75" i="7"/>
  <c r="F76" i="7"/>
  <c r="F77" i="7"/>
  <c r="F78" i="7"/>
  <c r="F79" i="7"/>
  <c r="F80" i="7"/>
  <c r="F81" i="7"/>
  <c r="F82" i="7"/>
  <c r="E74" i="7"/>
  <c r="J74" i="7" s="1"/>
  <c r="E75" i="7"/>
  <c r="J75" i="7" s="1"/>
  <c r="E76" i="7"/>
  <c r="J76" i="7" s="1"/>
  <c r="E77" i="7"/>
  <c r="J77" i="7" s="1"/>
  <c r="E78" i="7"/>
  <c r="J78" i="7" s="1"/>
  <c r="E79" i="7"/>
  <c r="J79" i="7" s="1"/>
  <c r="E80" i="7"/>
  <c r="J80" i="7" s="1"/>
  <c r="E81" i="7"/>
  <c r="J81" i="7" s="1"/>
  <c r="E82" i="7"/>
  <c r="J82" i="7" s="1"/>
  <c r="N87" i="7"/>
  <c r="B83" i="7"/>
  <c r="O73" i="7"/>
  <c r="E73" i="7"/>
  <c r="J73" i="7" s="1"/>
  <c r="O72" i="7"/>
  <c r="E72" i="7"/>
  <c r="J72" i="7" s="1"/>
  <c r="O71" i="7"/>
  <c r="E71" i="7"/>
  <c r="J71" i="7" s="1"/>
  <c r="O70" i="7"/>
  <c r="F70" i="7"/>
  <c r="E70" i="7"/>
  <c r="J70" i="7" s="1"/>
  <c r="O69" i="7"/>
  <c r="F69" i="7"/>
  <c r="E69" i="7"/>
  <c r="J69" i="7" s="1"/>
  <c r="O68" i="7"/>
  <c r="F68" i="7"/>
  <c r="E68" i="7"/>
  <c r="J68" i="7" s="1"/>
  <c r="O67" i="7"/>
  <c r="F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6" i="7"/>
  <c r="F16" i="7"/>
  <c r="E16" i="7"/>
  <c r="J16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10" i="7"/>
  <c r="F10" i="7"/>
  <c r="E10" i="7"/>
  <c r="J10" i="7" s="1"/>
  <c r="O9" i="7"/>
  <c r="F9" i="7"/>
  <c r="E9" i="7"/>
  <c r="J9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83" i="7" l="1"/>
  <c r="E84" i="7"/>
  <c r="I5" i="7" l="1"/>
  <c r="I75" i="7"/>
  <c r="I79" i="7"/>
  <c r="I76" i="7"/>
  <c r="I80" i="7"/>
  <c r="I82" i="7"/>
  <c r="I77" i="7"/>
  <c r="I81" i="7"/>
  <c r="I78" i="7"/>
  <c r="L87" i="7"/>
  <c r="I73" i="7"/>
  <c r="I69" i="7"/>
  <c r="I65" i="7"/>
  <c r="I61" i="7"/>
  <c r="I57" i="7"/>
  <c r="I53" i="7"/>
  <c r="I49" i="7"/>
  <c r="I45" i="7"/>
  <c r="I41" i="7"/>
  <c r="I37" i="7"/>
  <c r="I33" i="7"/>
  <c r="I29" i="7"/>
  <c r="I25" i="7"/>
  <c r="I21" i="7"/>
  <c r="I17" i="7"/>
  <c r="I13" i="7"/>
  <c r="I9" i="7"/>
  <c r="I6" i="7"/>
  <c r="I2" i="7"/>
  <c r="I10" i="7"/>
  <c r="I74" i="7"/>
  <c r="I70" i="7"/>
  <c r="I66" i="7"/>
  <c r="I62" i="7"/>
  <c r="I58" i="7"/>
  <c r="I54" i="7"/>
  <c r="I50" i="7"/>
  <c r="I46" i="7"/>
  <c r="I42" i="7"/>
  <c r="I38" i="7"/>
  <c r="I34" i="7"/>
  <c r="I30" i="7"/>
  <c r="I26" i="7"/>
  <c r="I22" i="7"/>
  <c r="I18" i="7"/>
  <c r="I14" i="7"/>
  <c r="G88" i="7"/>
  <c r="I71" i="7"/>
  <c r="I67" i="7"/>
  <c r="I63" i="7"/>
  <c r="I59" i="7"/>
  <c r="I55" i="7"/>
  <c r="I51" i="7"/>
  <c r="I47" i="7"/>
  <c r="I43" i="7"/>
  <c r="I39" i="7"/>
  <c r="I35" i="7"/>
  <c r="I31" i="7"/>
  <c r="I27" i="7"/>
  <c r="I23" i="7"/>
  <c r="I8" i="7"/>
  <c r="I4" i="7"/>
  <c r="I15" i="7"/>
  <c r="I12" i="7"/>
  <c r="I11" i="7"/>
  <c r="I3" i="7"/>
  <c r="I20" i="7"/>
  <c r="I72" i="7"/>
  <c r="I68" i="7"/>
  <c r="I64" i="7"/>
  <c r="I60" i="7"/>
  <c r="I56" i="7"/>
  <c r="I52" i="7"/>
  <c r="I48" i="7"/>
  <c r="I44" i="7"/>
  <c r="I40" i="7"/>
  <c r="I36" i="7"/>
  <c r="I32" i="7"/>
  <c r="I28" i="7"/>
  <c r="I24" i="7"/>
  <c r="G87" i="7"/>
  <c r="I19" i="7"/>
  <c r="I16" i="7"/>
  <c r="I7" i="7"/>
  <c r="G91" i="7"/>
  <c r="G94" i="7"/>
  <c r="G98" i="7" s="1"/>
  <c r="J87" i="7"/>
  <c r="K87" i="7" s="1"/>
  <c r="G92" i="7"/>
  <c r="G5" i="7" l="1"/>
  <c r="H5" i="7"/>
  <c r="H76" i="7"/>
  <c r="H80" i="7"/>
  <c r="H82" i="7"/>
  <c r="H77" i="7"/>
  <c r="H81" i="7"/>
  <c r="H74" i="7"/>
  <c r="H78" i="7"/>
  <c r="H75" i="7"/>
  <c r="H79" i="7"/>
  <c r="G76" i="7"/>
  <c r="G80" i="7"/>
  <c r="G82" i="7"/>
  <c r="G73" i="7"/>
  <c r="G77" i="7"/>
  <c r="G81" i="7"/>
  <c r="G74" i="7"/>
  <c r="G78" i="7"/>
  <c r="G75" i="7"/>
  <c r="G79" i="7"/>
  <c r="G102" i="7"/>
  <c r="H72" i="7"/>
  <c r="H68" i="7"/>
  <c r="H64" i="7"/>
  <c r="H60" i="7"/>
  <c r="H56" i="7"/>
  <c r="H52" i="7"/>
  <c r="H48" i="7"/>
  <c r="H44" i="7"/>
  <c r="H40" i="7"/>
  <c r="H36" i="7"/>
  <c r="H32" i="7"/>
  <c r="H28" i="7"/>
  <c r="H24" i="7"/>
  <c r="H20" i="7"/>
  <c r="H16" i="7"/>
  <c r="H12" i="7"/>
  <c r="H73" i="7"/>
  <c r="H69" i="7"/>
  <c r="H65" i="7"/>
  <c r="H61" i="7"/>
  <c r="H57" i="7"/>
  <c r="H53" i="7"/>
  <c r="H49" i="7"/>
  <c r="H45" i="7"/>
  <c r="H41" i="7"/>
  <c r="H37" i="7"/>
  <c r="H33" i="7"/>
  <c r="H29" i="7"/>
  <c r="H25" i="7"/>
  <c r="H21" i="7"/>
  <c r="H17" i="7"/>
  <c r="H13" i="7"/>
  <c r="H70" i="7"/>
  <c r="H66" i="7"/>
  <c r="H62" i="7"/>
  <c r="H58" i="7"/>
  <c r="H54" i="7"/>
  <c r="H50" i="7"/>
  <c r="H46" i="7"/>
  <c r="H42" i="7"/>
  <c r="H38" i="7"/>
  <c r="H34" i="7"/>
  <c r="H30" i="7"/>
  <c r="H26" i="7"/>
  <c r="H22" i="7"/>
  <c r="H8" i="7"/>
  <c r="H19" i="7"/>
  <c r="H14" i="7"/>
  <c r="H7" i="7"/>
  <c r="H18" i="7"/>
  <c r="H15" i="7"/>
  <c r="H10" i="7"/>
  <c r="H3" i="7"/>
  <c r="H71" i="7"/>
  <c r="H67" i="7"/>
  <c r="H63" i="7"/>
  <c r="H59" i="7"/>
  <c r="H55" i="7"/>
  <c r="H51" i="7"/>
  <c r="H47" i="7"/>
  <c r="H43" i="7"/>
  <c r="H39" i="7"/>
  <c r="H35" i="7"/>
  <c r="H31" i="7"/>
  <c r="H27" i="7"/>
  <c r="H23" i="7"/>
  <c r="G103" i="7"/>
  <c r="H9" i="7"/>
  <c r="H6" i="7"/>
  <c r="H2" i="7"/>
  <c r="H4" i="7"/>
  <c r="H11" i="7"/>
  <c r="G97" i="7"/>
  <c r="G71" i="7"/>
  <c r="G67" i="7"/>
  <c r="G63" i="7"/>
  <c r="G59" i="7"/>
  <c r="G55" i="7"/>
  <c r="G51" i="7"/>
  <c r="G47" i="7"/>
  <c r="G43" i="7"/>
  <c r="G39" i="7"/>
  <c r="G35" i="7"/>
  <c r="G31" i="7"/>
  <c r="G27" i="7"/>
  <c r="G23" i="7"/>
  <c r="G19" i="7"/>
  <c r="G15" i="7"/>
  <c r="G11" i="7"/>
  <c r="G8" i="7"/>
  <c r="G4" i="7"/>
  <c r="G12" i="7"/>
  <c r="G101" i="7"/>
  <c r="P90" i="7"/>
  <c r="G72" i="7"/>
  <c r="G68" i="7"/>
  <c r="G64" i="7"/>
  <c r="G60" i="7"/>
  <c r="G56" i="7"/>
  <c r="G52" i="7"/>
  <c r="G48" i="7"/>
  <c r="G44" i="7"/>
  <c r="G40" i="7"/>
  <c r="G36" i="7"/>
  <c r="G32" i="7"/>
  <c r="G28" i="7"/>
  <c r="G24" i="7"/>
  <c r="G20" i="7"/>
  <c r="G16" i="7"/>
  <c r="G100" i="7"/>
  <c r="G69" i="7"/>
  <c r="G65" i="7"/>
  <c r="G61" i="7"/>
  <c r="G57" i="7"/>
  <c r="G53" i="7"/>
  <c r="G49" i="7"/>
  <c r="G45" i="7"/>
  <c r="G41" i="7"/>
  <c r="G37" i="7"/>
  <c r="G33" i="7"/>
  <c r="G29" i="7"/>
  <c r="G25" i="7"/>
  <c r="G6" i="7"/>
  <c r="G2" i="7"/>
  <c r="G70" i="7"/>
  <c r="G66" i="7"/>
  <c r="G62" i="7"/>
  <c r="G58" i="7"/>
  <c r="G54" i="7"/>
  <c r="G50" i="7"/>
  <c r="G46" i="7"/>
  <c r="G42" i="7"/>
  <c r="G38" i="7"/>
  <c r="G34" i="7"/>
  <c r="G30" i="7"/>
  <c r="G26" i="7"/>
  <c r="G22" i="7"/>
  <c r="G18" i="7"/>
  <c r="G14" i="7"/>
  <c r="G10" i="7"/>
  <c r="G7" i="7"/>
  <c r="G3" i="7"/>
  <c r="G21" i="7"/>
  <c r="G17" i="7"/>
  <c r="G13" i="7"/>
  <c r="G9" i="7"/>
  <c r="G96" i="7"/>
  <c r="O66" i="3"/>
  <c r="O67" i="3"/>
  <c r="O68" i="3"/>
  <c r="O73" i="3"/>
  <c r="O74" i="3"/>
  <c r="O75" i="3"/>
  <c r="O76" i="3"/>
  <c r="O77" i="3"/>
  <c r="O78" i="3"/>
  <c r="F68" i="3"/>
  <c r="F73" i="3"/>
  <c r="F74" i="3"/>
  <c r="E67" i="3"/>
  <c r="J67" i="3" s="1"/>
  <c r="E68" i="3"/>
  <c r="J68" i="3" s="1"/>
  <c r="E73" i="3"/>
  <c r="J73" i="3" s="1"/>
  <c r="E74" i="3"/>
  <c r="J74" i="3" s="1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F59" i="3"/>
  <c r="F60" i="3"/>
  <c r="F61" i="3"/>
  <c r="F62" i="3"/>
  <c r="F63" i="3"/>
  <c r="F64" i="3"/>
  <c r="F65" i="3"/>
  <c r="F66" i="3"/>
  <c r="F67" i="3"/>
  <c r="F75" i="3"/>
  <c r="F76" i="3"/>
  <c r="F77" i="3"/>
  <c r="F78" i="3"/>
  <c r="F79" i="3"/>
  <c r="F58" i="3"/>
  <c r="E79" i="3"/>
  <c r="E54" i="3"/>
  <c r="E55" i="3"/>
  <c r="E56" i="3"/>
  <c r="E57" i="3"/>
  <c r="E58" i="3"/>
  <c r="J58" i="3" s="1"/>
  <c r="E59" i="3"/>
  <c r="J59" i="3" s="1"/>
  <c r="E60" i="3"/>
  <c r="J60" i="3" s="1"/>
  <c r="E61" i="3"/>
  <c r="J61" i="3" s="1"/>
  <c r="E62" i="3"/>
  <c r="J62" i="3" s="1"/>
  <c r="E63" i="3"/>
  <c r="J63" i="3" s="1"/>
  <c r="E64" i="3"/>
  <c r="J64" i="3" s="1"/>
  <c r="E65" i="3"/>
  <c r="J65" i="3" s="1"/>
  <c r="E66" i="3"/>
  <c r="J66" i="3" s="1"/>
  <c r="E75" i="3"/>
  <c r="J75" i="3" s="1"/>
  <c r="E76" i="3"/>
  <c r="J76" i="3" s="1"/>
  <c r="E77" i="3"/>
  <c r="J77" i="3" s="1"/>
  <c r="E78" i="3"/>
  <c r="J78" i="3" s="1"/>
  <c r="O79" i="3" l="1"/>
  <c r="O2" i="3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J40" i="3" s="1"/>
  <c r="E41" i="3"/>
  <c r="J41" i="3" s="1"/>
  <c r="E42" i="3"/>
  <c r="J42" i="3" s="1"/>
  <c r="E43" i="3"/>
  <c r="J43" i="3" s="1"/>
  <c r="E44" i="3"/>
  <c r="J44" i="3" s="1"/>
  <c r="E45" i="3"/>
  <c r="J45" i="3" s="1"/>
  <c r="E46" i="3"/>
  <c r="J46" i="3" s="1"/>
  <c r="E47" i="3"/>
  <c r="E48" i="3"/>
  <c r="E49" i="3"/>
  <c r="E50" i="3"/>
  <c r="E51" i="3"/>
  <c r="E52" i="3"/>
  <c r="E53" i="3"/>
  <c r="E81" i="3" l="1"/>
  <c r="E80" i="3"/>
  <c r="I69" i="3" l="1"/>
  <c r="I71" i="3"/>
  <c r="I72" i="3"/>
  <c r="I70" i="3"/>
  <c r="G88" i="3"/>
  <c r="G89" i="3"/>
  <c r="G91" i="3"/>
  <c r="G94" i="3" s="1"/>
  <c r="I73" i="3"/>
  <c r="I68" i="3"/>
  <c r="I74" i="3"/>
  <c r="I75" i="3"/>
  <c r="I64" i="3"/>
  <c r="I76" i="3"/>
  <c r="I61" i="3"/>
  <c r="I65" i="3"/>
  <c r="I77" i="3"/>
  <c r="I62" i="3"/>
  <c r="I66" i="3"/>
  <c r="I78" i="3"/>
  <c r="I63" i="3"/>
  <c r="I67" i="3"/>
  <c r="I60" i="3"/>
  <c r="I59" i="3"/>
  <c r="I58" i="3"/>
  <c r="G85" i="3"/>
  <c r="G84" i="3"/>
  <c r="J7" i="3"/>
  <c r="J9" i="3"/>
  <c r="J11" i="3"/>
  <c r="J14" i="3"/>
  <c r="J15" i="3"/>
  <c r="J19" i="3"/>
  <c r="J21" i="3"/>
  <c r="J22" i="3"/>
  <c r="J23" i="3"/>
  <c r="J25" i="3"/>
  <c r="J27" i="3"/>
  <c r="J28" i="3"/>
  <c r="J29" i="3"/>
  <c r="J30" i="3"/>
  <c r="J31" i="3"/>
  <c r="J33" i="3"/>
  <c r="J35" i="3"/>
  <c r="J36" i="3"/>
  <c r="J38" i="3"/>
  <c r="J39" i="3"/>
  <c r="J49" i="3"/>
  <c r="J50" i="3"/>
  <c r="J53" i="3"/>
  <c r="J56" i="3"/>
  <c r="J3" i="3"/>
  <c r="J5" i="3"/>
  <c r="J6" i="3"/>
  <c r="J8" i="3"/>
  <c r="J10" i="3"/>
  <c r="J12" i="3"/>
  <c r="J13" i="3"/>
  <c r="J16" i="3"/>
  <c r="J17" i="3"/>
  <c r="J18" i="3"/>
  <c r="J20" i="3"/>
  <c r="J24" i="3"/>
  <c r="J26" i="3"/>
  <c r="J32" i="3"/>
  <c r="J34" i="3"/>
  <c r="J37" i="3"/>
  <c r="J47" i="3"/>
  <c r="J48" i="3"/>
  <c r="J51" i="3"/>
  <c r="J52" i="3"/>
  <c r="J54" i="3"/>
  <c r="J55" i="3"/>
  <c r="J57" i="3"/>
  <c r="J79" i="3"/>
  <c r="J2" i="3"/>
  <c r="N84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71" i="3" l="1"/>
  <c r="G72" i="3"/>
  <c r="G70" i="3"/>
  <c r="G69" i="3"/>
  <c r="H72" i="3"/>
  <c r="H69" i="3"/>
  <c r="H71" i="3"/>
  <c r="H70" i="3"/>
  <c r="G93" i="3"/>
  <c r="G74" i="3"/>
  <c r="G75" i="3"/>
  <c r="G73" i="3"/>
  <c r="H75" i="3"/>
  <c r="H74" i="3"/>
  <c r="H73" i="3"/>
  <c r="H68" i="3"/>
  <c r="P87" i="3"/>
  <c r="H60" i="3"/>
  <c r="H64" i="3"/>
  <c r="H76" i="3"/>
  <c r="H61" i="3"/>
  <c r="H77" i="3"/>
  <c r="H62" i="3"/>
  <c r="H66" i="3"/>
  <c r="H78" i="3"/>
  <c r="H65" i="3"/>
  <c r="H63" i="3"/>
  <c r="H67" i="3"/>
  <c r="H79" i="3"/>
  <c r="G59" i="3"/>
  <c r="G63" i="3"/>
  <c r="G67" i="3"/>
  <c r="G64" i="3"/>
  <c r="G68" i="3"/>
  <c r="G76" i="3"/>
  <c r="G60" i="3"/>
  <c r="G61" i="3"/>
  <c r="G65" i="3"/>
  <c r="G77" i="3"/>
  <c r="G58" i="3"/>
  <c r="G62" i="3"/>
  <c r="G66" i="3"/>
  <c r="G78" i="3"/>
  <c r="H58" i="3"/>
  <c r="H59" i="3"/>
  <c r="G2" i="3"/>
  <c r="G95" i="3"/>
  <c r="J4" i="3"/>
  <c r="L84" i="3" l="1"/>
  <c r="I2" i="3"/>
  <c r="I46" i="3"/>
  <c r="I43" i="3"/>
  <c r="I39" i="3"/>
  <c r="I22" i="3"/>
  <c r="I4" i="3"/>
  <c r="I79" i="3"/>
  <c r="I57" i="3"/>
  <c r="I51" i="3"/>
  <c r="I47" i="3"/>
  <c r="I49" i="3"/>
  <c r="I45" i="3"/>
  <c r="I42" i="3"/>
  <c r="I38" i="3"/>
  <c r="I35" i="3"/>
  <c r="I30" i="3"/>
  <c r="I27" i="3"/>
  <c r="I21" i="3"/>
  <c r="I18" i="3"/>
  <c r="I15" i="3"/>
  <c r="I12" i="3"/>
  <c r="I56" i="3"/>
  <c r="I53" i="3"/>
  <c r="I50" i="3"/>
  <c r="I36" i="3"/>
  <c r="I33" i="3"/>
  <c r="I31" i="3"/>
  <c r="I28" i="3"/>
  <c r="I19" i="3"/>
  <c r="I9" i="3"/>
  <c r="I7" i="3"/>
  <c r="I6" i="3"/>
  <c r="I5" i="3"/>
  <c r="I3" i="3"/>
  <c r="I54" i="3"/>
  <c r="I40" i="3"/>
  <c r="I34" i="3"/>
  <c r="I32" i="3"/>
  <c r="I29" i="3"/>
  <c r="I25" i="3"/>
  <c r="I23" i="3"/>
  <c r="I55" i="3"/>
  <c r="I48" i="3"/>
  <c r="I41" i="3"/>
  <c r="I24" i="3"/>
  <c r="I16" i="3"/>
  <c r="I13" i="3"/>
  <c r="I10" i="3"/>
  <c r="I8" i="3"/>
  <c r="I52" i="3"/>
  <c r="I44" i="3"/>
  <c r="I37" i="3"/>
  <c r="I26" i="3"/>
  <c r="I20" i="3"/>
  <c r="I17" i="3"/>
  <c r="I14" i="3"/>
  <c r="I11" i="3"/>
  <c r="J84" i="3"/>
  <c r="K84" i="3" s="1"/>
  <c r="H2" i="3" l="1"/>
  <c r="G100" i="3"/>
  <c r="G99" i="3"/>
  <c r="H35" i="3"/>
  <c r="H30" i="3"/>
  <c r="H27" i="3"/>
  <c r="H18" i="3"/>
  <c r="H53" i="3"/>
  <c r="H43" i="3"/>
  <c r="H39" i="3"/>
  <c r="H33" i="3"/>
  <c r="H31" i="3"/>
  <c r="H28" i="3"/>
  <c r="H22" i="3"/>
  <c r="H55" i="3"/>
  <c r="H52" i="3"/>
  <c r="H48" i="3"/>
  <c r="H44" i="3"/>
  <c r="H41" i="3"/>
  <c r="H37" i="3"/>
  <c r="H26" i="3"/>
  <c r="H24" i="3"/>
  <c r="H20" i="3"/>
  <c r="H17" i="3"/>
  <c r="H14" i="3"/>
  <c r="H11" i="3"/>
  <c r="H49" i="3"/>
  <c r="H45" i="3"/>
  <c r="H42" i="3"/>
  <c r="H38" i="3"/>
  <c r="H21" i="3"/>
  <c r="H15" i="3"/>
  <c r="H12" i="3"/>
  <c r="H56" i="3"/>
  <c r="H50" i="3"/>
  <c r="H46" i="3"/>
  <c r="H36" i="3"/>
  <c r="H57" i="3"/>
  <c r="H51" i="3"/>
  <c r="H32" i="3"/>
  <c r="H25" i="3"/>
  <c r="H5" i="3"/>
  <c r="H7" i="3"/>
  <c r="H4" i="3"/>
  <c r="H16" i="3"/>
  <c r="H13" i="3"/>
  <c r="H10" i="3"/>
  <c r="H8" i="3"/>
  <c r="H6" i="3"/>
  <c r="H54" i="3"/>
  <c r="H47" i="3"/>
  <c r="H40" i="3"/>
  <c r="H34" i="3"/>
  <c r="H29" i="3"/>
  <c r="H23" i="3"/>
  <c r="H3" i="3"/>
  <c r="H19" i="3"/>
  <c r="H9" i="3"/>
  <c r="G79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98" i="3"/>
  <c r="G7" i="3"/>
  <c r="G4" i="3"/>
  <c r="G5" i="3"/>
  <c r="G97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<sst xmlns="http://schemas.openxmlformats.org/spreadsheetml/2006/main" count="56" uniqueCount="26">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</sst>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models'!$D$2:$D$79</c:f>
              <c:numCache>
                <c:formatCode>General</c:formatCode>
                <c:ptCount val="78"/>
                <c:pt idx="0">
                  <c:v>19378.673827999999</c:v>
                </c:pt>
                <c:pt idx="1">
                  <c:v>19339.935547000001</c:v>
                </c:pt>
                <c:pt idx="2">
                  <c:v>19351.761718999998</c:v>
                </c:pt>
                <c:pt idx="3">
                  <c:v>19337.597656000002</c:v>
                </c:pt>
                <c:pt idx="4">
                  <c:v>19314.619140999999</c:v>
                </c:pt>
                <c:pt idx="5">
                  <c:v>19369.025390999999</c:v>
                </c:pt>
                <c:pt idx="6">
                  <c:v>19359.078125</c:v>
                </c:pt>
                <c:pt idx="7">
                  <c:v>13429.375</c:v>
                </c:pt>
                <c:pt idx="8">
                  <c:v>13398.447265999999</c:v>
                </c:pt>
                <c:pt idx="9">
                  <c:v>13472.563477</c:v>
                </c:pt>
                <c:pt idx="10">
                  <c:v>13487.552734000001</c:v>
                </c:pt>
                <c:pt idx="11">
                  <c:v>13474.185546999999</c:v>
                </c:pt>
                <c:pt idx="12">
                  <c:v>13441.083984000001</c:v>
                </c:pt>
                <c:pt idx="13">
                  <c:v>13462.771484000001</c:v>
                </c:pt>
                <c:pt idx="14">
                  <c:v>10911.581055000001</c:v>
                </c:pt>
                <c:pt idx="15">
                  <c:v>11004.581055000001</c:v>
                </c:pt>
                <c:pt idx="16">
                  <c:v>10940.708984000001</c:v>
                </c:pt>
                <c:pt idx="17">
                  <c:v>10934.189453000001</c:v>
                </c:pt>
                <c:pt idx="18">
                  <c:v>10912.601563</c:v>
                </c:pt>
                <c:pt idx="19">
                  <c:v>10921.538086</c:v>
                </c:pt>
                <c:pt idx="20">
                  <c:v>10933.953125</c:v>
                </c:pt>
                <c:pt idx="21">
                  <c:v>10906.891602</c:v>
                </c:pt>
                <c:pt idx="22">
                  <c:v>16579.134765999999</c:v>
                </c:pt>
                <c:pt idx="23">
                  <c:v>16490.457031000002</c:v>
                </c:pt>
                <c:pt idx="24">
                  <c:v>16557.767577999999</c:v>
                </c:pt>
                <c:pt idx="25">
                  <c:v>16465.814452999999</c:v>
                </c:pt>
                <c:pt idx="26">
                  <c:v>16525.195313</c:v>
                </c:pt>
                <c:pt idx="27">
                  <c:v>17803.732422000001</c:v>
                </c:pt>
                <c:pt idx="28">
                  <c:v>17727.6875</c:v>
                </c:pt>
                <c:pt idx="29">
                  <c:v>17787.669922000001</c:v>
                </c:pt>
                <c:pt idx="30">
                  <c:v>17764.169922000001</c:v>
                </c:pt>
                <c:pt idx="31">
                  <c:v>17779.183593999998</c:v>
                </c:pt>
                <c:pt idx="32">
                  <c:v>17779.330077999999</c:v>
                </c:pt>
                <c:pt idx="33">
                  <c:v>12993.689453000001</c:v>
                </c:pt>
                <c:pt idx="34">
                  <c:v>12963.049805000001</c:v>
                </c:pt>
                <c:pt idx="35">
                  <c:v>13005.800781</c:v>
                </c:pt>
                <c:pt idx="36">
                  <c:v>12962.104492</c:v>
                </c:pt>
                <c:pt idx="37">
                  <c:v>12927.861328000001</c:v>
                </c:pt>
                <c:pt idx="38">
                  <c:v>12938.788086</c:v>
                </c:pt>
                <c:pt idx="39">
                  <c:v>12988.337890999999</c:v>
                </c:pt>
                <c:pt idx="40">
                  <c:v>12994.788086</c:v>
                </c:pt>
                <c:pt idx="41">
                  <c:v>12969.889648</c:v>
                </c:pt>
                <c:pt idx="42">
                  <c:v>13084.462890999999</c:v>
                </c:pt>
                <c:pt idx="43">
                  <c:v>13082.228515999999</c:v>
                </c:pt>
                <c:pt idx="44">
                  <c:v>13114.626953000001</c:v>
                </c:pt>
                <c:pt idx="45">
                  <c:v>13085.853515999999</c:v>
                </c:pt>
                <c:pt idx="46">
                  <c:v>13076.891602</c:v>
                </c:pt>
                <c:pt idx="47">
                  <c:v>13085.328125</c:v>
                </c:pt>
                <c:pt idx="48">
                  <c:v>13138.416992</c:v>
                </c:pt>
                <c:pt idx="49">
                  <c:v>13089.457031</c:v>
                </c:pt>
                <c:pt idx="50">
                  <c:v>13111.492188</c:v>
                </c:pt>
                <c:pt idx="51">
                  <c:v>8517.7177730000003</c:v>
                </c:pt>
                <c:pt idx="52">
                  <c:v>8515.7412110000005</c:v>
                </c:pt>
                <c:pt idx="53">
                  <c:v>8545.8164059999999</c:v>
                </c:pt>
                <c:pt idx="54">
                  <c:v>8519.2275389999995</c:v>
                </c:pt>
                <c:pt idx="55">
                  <c:v>8527.0654300000006</c:v>
                </c:pt>
                <c:pt idx="56">
                  <c:v>8536.6152340000008</c:v>
                </c:pt>
                <c:pt idx="57">
                  <c:v>8544.6367190000001</c:v>
                </c:pt>
                <c:pt idx="58">
                  <c:v>8561.6435550000006</c:v>
                </c:pt>
                <c:pt idx="59">
                  <c:v>8533.7373050000006</c:v>
                </c:pt>
                <c:pt idx="60">
                  <c:v>9964.9384769999997</c:v>
                </c:pt>
                <c:pt idx="61">
                  <c:v>9980.8105469999991</c:v>
                </c:pt>
                <c:pt idx="62">
                  <c:v>9982.0566409999992</c:v>
                </c:pt>
                <c:pt idx="63">
                  <c:v>9993.9824219999991</c:v>
                </c:pt>
                <c:pt idx="64">
                  <c:v>9976.8945309999999</c:v>
                </c:pt>
                <c:pt idx="65">
                  <c:v>9957.7626949999994</c:v>
                </c:pt>
                <c:pt idx="66">
                  <c:v>9940.3486329999996</c:v>
                </c:pt>
                <c:pt idx="67">
                  <c:v>9935.6103519999997</c:v>
                </c:pt>
                <c:pt idx="68">
                  <c:v>9930.3203130000002</c:v>
                </c:pt>
                <c:pt idx="69">
                  <c:v>7012.3627930000002</c:v>
                </c:pt>
                <c:pt idx="70">
                  <c:v>7029.7670900000003</c:v>
                </c:pt>
                <c:pt idx="71">
                  <c:v>7050.1733400000003</c:v>
                </c:pt>
                <c:pt idx="72">
                  <c:v>6993.9414059999999</c:v>
                </c:pt>
                <c:pt idx="73">
                  <c:v>7010.6435549999997</c:v>
                </c:pt>
                <c:pt idx="74">
                  <c:v>7014.419922</c:v>
                </c:pt>
                <c:pt idx="75">
                  <c:v>7068.7333980000003</c:v>
                </c:pt>
                <c:pt idx="76">
                  <c:v>7054.3505859999996</c:v>
                </c:pt>
                <c:pt idx="77">
                  <c:v>7037.6391599999997</c:v>
                </c:pt>
              </c:numCache>
            </c:numRef>
          </c:xVal>
          <c:yVal>
            <c:numRef>
              <c:f>' 10 models'!$C$2:$C$79</c:f>
              <c:numCache>
                <c:formatCode>General</c:formatCode>
                <c:ptCount val="78"/>
                <c:pt idx="0">
                  <c:v>19286.902343999998</c:v>
                </c:pt>
                <c:pt idx="1">
                  <c:v>19253.025390999999</c:v>
                </c:pt>
                <c:pt idx="2">
                  <c:v>19255.355468999998</c:v>
                </c:pt>
                <c:pt idx="3">
                  <c:v>19262.359375</c:v>
                </c:pt>
                <c:pt idx="4">
                  <c:v>19269.507813</c:v>
                </c:pt>
                <c:pt idx="5">
                  <c:v>19275.285156000002</c:v>
                </c:pt>
                <c:pt idx="6">
                  <c:v>19272.798827999999</c:v>
                </c:pt>
                <c:pt idx="7">
                  <c:v>13321.676758</c:v>
                </c:pt>
                <c:pt idx="8">
                  <c:v>13329.857421999999</c:v>
                </c:pt>
                <c:pt idx="9">
                  <c:v>13342.417969</c:v>
                </c:pt>
                <c:pt idx="10">
                  <c:v>13343.015625</c:v>
                </c:pt>
                <c:pt idx="11">
                  <c:v>13317.964844</c:v>
                </c:pt>
                <c:pt idx="12">
                  <c:v>13346.111328000001</c:v>
                </c:pt>
                <c:pt idx="13">
                  <c:v>13320.577148</c:v>
                </c:pt>
                <c:pt idx="14">
                  <c:v>10813.009765999999</c:v>
                </c:pt>
                <c:pt idx="15">
                  <c:v>10810.587890999999</c:v>
                </c:pt>
                <c:pt idx="16">
                  <c:v>10820.471680000001</c:v>
                </c:pt>
                <c:pt idx="17">
                  <c:v>10814.182617</c:v>
                </c:pt>
                <c:pt idx="18">
                  <c:v>10809.477539</c:v>
                </c:pt>
                <c:pt idx="19">
                  <c:v>10819.749023</c:v>
                </c:pt>
                <c:pt idx="20">
                  <c:v>10815.46875</c:v>
                </c:pt>
                <c:pt idx="21">
                  <c:v>10820.833008</c:v>
                </c:pt>
                <c:pt idx="22">
                  <c:v>16424.007813</c:v>
                </c:pt>
                <c:pt idx="23">
                  <c:v>16406.214843999998</c:v>
                </c:pt>
                <c:pt idx="24">
                  <c:v>16425.746093999998</c:v>
                </c:pt>
                <c:pt idx="25">
                  <c:v>16372.857421999999</c:v>
                </c:pt>
                <c:pt idx="26">
                  <c:v>16385.177734000001</c:v>
                </c:pt>
                <c:pt idx="27">
                  <c:v>17654.015625</c:v>
                </c:pt>
                <c:pt idx="28">
                  <c:v>17673.783202999999</c:v>
                </c:pt>
                <c:pt idx="29">
                  <c:v>17660.429688</c:v>
                </c:pt>
                <c:pt idx="30">
                  <c:v>17662.423827999999</c:v>
                </c:pt>
                <c:pt idx="31">
                  <c:v>17656.330077999999</c:v>
                </c:pt>
                <c:pt idx="32">
                  <c:v>17646.8125</c:v>
                </c:pt>
                <c:pt idx="33">
                  <c:v>12884.071289</c:v>
                </c:pt>
                <c:pt idx="34">
                  <c:v>12853.693359000001</c:v>
                </c:pt>
                <c:pt idx="35">
                  <c:v>12855.927734000001</c:v>
                </c:pt>
                <c:pt idx="36">
                  <c:v>12877.347656</c:v>
                </c:pt>
                <c:pt idx="37">
                  <c:v>12874.596680000001</c:v>
                </c:pt>
                <c:pt idx="38">
                  <c:v>12880.450194999999</c:v>
                </c:pt>
                <c:pt idx="39">
                  <c:v>12876.183594</c:v>
                </c:pt>
                <c:pt idx="40">
                  <c:v>12851.493164</c:v>
                </c:pt>
                <c:pt idx="41">
                  <c:v>12849.840819999999</c:v>
                </c:pt>
                <c:pt idx="42">
                  <c:v>12968.368164</c:v>
                </c:pt>
                <c:pt idx="43">
                  <c:v>12999.402344</c:v>
                </c:pt>
                <c:pt idx="44">
                  <c:v>13002.078125</c:v>
                </c:pt>
                <c:pt idx="45">
                  <c:v>12966.418944999999</c:v>
                </c:pt>
                <c:pt idx="46">
                  <c:v>12964.885742</c:v>
                </c:pt>
                <c:pt idx="47">
                  <c:v>12991.510742</c:v>
                </c:pt>
                <c:pt idx="48">
                  <c:v>12947.776367</c:v>
                </c:pt>
                <c:pt idx="49">
                  <c:v>12974.547852</c:v>
                </c:pt>
                <c:pt idx="50">
                  <c:v>12957.322265999999</c:v>
                </c:pt>
                <c:pt idx="51">
                  <c:v>8403.3330079999996</c:v>
                </c:pt>
                <c:pt idx="52">
                  <c:v>8399.8818360000005</c:v>
                </c:pt>
                <c:pt idx="53">
                  <c:v>8402.6591800000006</c:v>
                </c:pt>
                <c:pt idx="54">
                  <c:v>8416.3457030000009</c:v>
                </c:pt>
                <c:pt idx="55">
                  <c:v>8413.421875</c:v>
                </c:pt>
                <c:pt idx="56">
                  <c:v>8409.2714840000008</c:v>
                </c:pt>
                <c:pt idx="57">
                  <c:v>8407.6777340000008</c:v>
                </c:pt>
                <c:pt idx="58">
                  <c:v>8406.0302730000003</c:v>
                </c:pt>
                <c:pt idx="59">
                  <c:v>8408.1894530000009</c:v>
                </c:pt>
                <c:pt idx="60">
                  <c:v>9951.4951170000004</c:v>
                </c:pt>
                <c:pt idx="61">
                  <c:v>9942.9824219999991</c:v>
                </c:pt>
                <c:pt idx="62">
                  <c:v>9942.7558590000008</c:v>
                </c:pt>
                <c:pt idx="63">
                  <c:v>9954.1621090000008</c:v>
                </c:pt>
                <c:pt idx="64">
                  <c:v>9939.3232420000004</c:v>
                </c:pt>
                <c:pt idx="65">
                  <c:v>9934.6669920000004</c:v>
                </c:pt>
                <c:pt idx="66">
                  <c:v>9933.7978519999997</c:v>
                </c:pt>
                <c:pt idx="67">
                  <c:v>9927.1611329999996</c:v>
                </c:pt>
                <c:pt idx="68">
                  <c:v>9918.9726559999999</c:v>
                </c:pt>
                <c:pt idx="69">
                  <c:v>6906.6069340000004</c:v>
                </c:pt>
                <c:pt idx="70">
                  <c:v>6907.5971680000002</c:v>
                </c:pt>
                <c:pt idx="71">
                  <c:v>6910.6752930000002</c:v>
                </c:pt>
                <c:pt idx="72">
                  <c:v>6914.6845700000003</c:v>
                </c:pt>
                <c:pt idx="73">
                  <c:v>6915.0874020000001</c:v>
                </c:pt>
                <c:pt idx="74">
                  <c:v>6905.3149409999996</c:v>
                </c:pt>
                <c:pt idx="75">
                  <c:v>6894.8754879999997</c:v>
                </c:pt>
                <c:pt idx="76">
                  <c:v>6893.7534180000002</c:v>
                </c:pt>
                <c:pt idx="77">
                  <c:v>6893.576172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054856"/>
        <c:axId val="534054464"/>
      </c:scatterChart>
      <c:valAx>
        <c:axId val="534054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054464"/>
        <c:crosses val="autoZero"/>
        <c:crossBetween val="midCat"/>
      </c:valAx>
      <c:valAx>
        <c:axId val="53405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054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19332.788086</c:v>
                </c:pt>
                <c:pt idx="1">
                  <c:v>19296.480469000002</c:v>
                </c:pt>
                <c:pt idx="2">
                  <c:v>19303.558593999998</c:v>
                </c:pt>
                <c:pt idx="3">
                  <c:v>19299.978515499999</c:v>
                </c:pt>
                <c:pt idx="4">
                  <c:v>19292.063477</c:v>
                </c:pt>
                <c:pt idx="5">
                  <c:v>19322.1552735</c:v>
                </c:pt>
                <c:pt idx="6">
                  <c:v>19315.9384765</c:v>
                </c:pt>
                <c:pt idx="7">
                  <c:v>13375.525879000001</c:v>
                </c:pt>
                <c:pt idx="8">
                  <c:v>13364.152343999998</c:v>
                </c:pt>
                <c:pt idx="9">
                  <c:v>13407.490722999999</c:v>
                </c:pt>
                <c:pt idx="10">
                  <c:v>13415.2841795</c:v>
                </c:pt>
                <c:pt idx="11">
                  <c:v>13396.0751955</c:v>
                </c:pt>
                <c:pt idx="12">
                  <c:v>13393.597656000002</c:v>
                </c:pt>
                <c:pt idx="13">
                  <c:v>13391.674316000001</c:v>
                </c:pt>
                <c:pt idx="14">
                  <c:v>10862.295410499999</c:v>
                </c:pt>
                <c:pt idx="15">
                  <c:v>10907.584472999999</c:v>
                </c:pt>
                <c:pt idx="16">
                  <c:v>10880.590332</c:v>
                </c:pt>
                <c:pt idx="17">
                  <c:v>10874.186035000001</c:v>
                </c:pt>
                <c:pt idx="18">
                  <c:v>10861.039551</c:v>
                </c:pt>
                <c:pt idx="19">
                  <c:v>10870.6435545</c:v>
                </c:pt>
                <c:pt idx="20">
                  <c:v>10874.7109375</c:v>
                </c:pt>
                <c:pt idx="21">
                  <c:v>10863.862304999999</c:v>
                </c:pt>
                <c:pt idx="22">
                  <c:v>16501.5712895</c:v>
                </c:pt>
                <c:pt idx="23">
                  <c:v>16448.3359375</c:v>
                </c:pt>
                <c:pt idx="24">
                  <c:v>16491.756836</c:v>
                </c:pt>
                <c:pt idx="25">
                  <c:v>16419.3359375</c:v>
                </c:pt>
                <c:pt idx="26">
                  <c:v>16455.1865235</c:v>
                </c:pt>
                <c:pt idx="27">
                  <c:v>17728.8740235</c:v>
                </c:pt>
                <c:pt idx="28">
                  <c:v>17700.7353515</c:v>
                </c:pt>
                <c:pt idx="29">
                  <c:v>17724.049805000002</c:v>
                </c:pt>
                <c:pt idx="30">
                  <c:v>17713.296875</c:v>
                </c:pt>
                <c:pt idx="31">
                  <c:v>17717.756836</c:v>
                </c:pt>
                <c:pt idx="32">
                  <c:v>17713.071289</c:v>
                </c:pt>
                <c:pt idx="33">
                  <c:v>12938.880370999999</c:v>
                </c:pt>
                <c:pt idx="34">
                  <c:v>12908.371582</c:v>
                </c:pt>
                <c:pt idx="35">
                  <c:v>12930.864257500001</c:v>
                </c:pt>
                <c:pt idx="36">
                  <c:v>12919.726074</c:v>
                </c:pt>
                <c:pt idx="37">
                  <c:v>12901.229004000001</c:v>
                </c:pt>
                <c:pt idx="38">
                  <c:v>12909.619140499999</c:v>
                </c:pt>
                <c:pt idx="39">
                  <c:v>12932.260742499999</c:v>
                </c:pt>
                <c:pt idx="40">
                  <c:v>12923.140625</c:v>
                </c:pt>
                <c:pt idx="41">
                  <c:v>12909.865234000001</c:v>
                </c:pt>
                <c:pt idx="42">
                  <c:v>13026.415527499999</c:v>
                </c:pt>
                <c:pt idx="43">
                  <c:v>13040.815429999999</c:v>
                </c:pt>
                <c:pt idx="44">
                  <c:v>13058.352539</c:v>
                </c:pt>
                <c:pt idx="45">
                  <c:v>13026.1362305</c:v>
                </c:pt>
                <c:pt idx="46">
                  <c:v>13020.888672000001</c:v>
                </c:pt>
                <c:pt idx="47">
                  <c:v>13038.419433499999</c:v>
                </c:pt>
                <c:pt idx="48">
                  <c:v>13043.0966795</c:v>
                </c:pt>
                <c:pt idx="49">
                  <c:v>13032.002441500001</c:v>
                </c:pt>
                <c:pt idx="50">
                  <c:v>13034.407227</c:v>
                </c:pt>
                <c:pt idx="51">
                  <c:v>8460.525390499999</c:v>
                </c:pt>
                <c:pt idx="52">
                  <c:v>8457.8115235000005</c:v>
                </c:pt>
                <c:pt idx="53">
                  <c:v>8474.2377930000002</c:v>
                </c:pt>
                <c:pt idx="54">
                  <c:v>8467.7866209999993</c:v>
                </c:pt>
                <c:pt idx="55">
                  <c:v>8470.2436525000012</c:v>
                </c:pt>
                <c:pt idx="56">
                  <c:v>8472.9433590000008</c:v>
                </c:pt>
                <c:pt idx="57">
                  <c:v>8476.1572264999995</c:v>
                </c:pt>
                <c:pt idx="58">
                  <c:v>8483.8369139999995</c:v>
                </c:pt>
                <c:pt idx="59">
                  <c:v>8470.9633790000007</c:v>
                </c:pt>
                <c:pt idx="60">
                  <c:v>9958.216797000001</c:v>
                </c:pt>
                <c:pt idx="61">
                  <c:v>9961.8964844999991</c:v>
                </c:pt>
                <c:pt idx="62">
                  <c:v>9962.40625</c:v>
                </c:pt>
                <c:pt idx="63">
                  <c:v>9974.072265499999</c:v>
                </c:pt>
                <c:pt idx="64">
                  <c:v>9958.1088865000002</c:v>
                </c:pt>
                <c:pt idx="65">
                  <c:v>9946.2148434999999</c:v>
                </c:pt>
                <c:pt idx="66">
                  <c:v>9937.0732424999987</c:v>
                </c:pt>
                <c:pt idx="67">
                  <c:v>9931.3857424999987</c:v>
                </c:pt>
                <c:pt idx="68">
                  <c:v>9924.646484500001</c:v>
                </c:pt>
                <c:pt idx="69">
                  <c:v>6959.4848634999998</c:v>
                </c:pt>
                <c:pt idx="70">
                  <c:v>6968.6821290000007</c:v>
                </c:pt>
                <c:pt idx="71">
                  <c:v>6980.4243165000007</c:v>
                </c:pt>
                <c:pt idx="72">
                  <c:v>6954.3129879999997</c:v>
                </c:pt>
                <c:pt idx="73">
                  <c:v>6962.8654784999999</c:v>
                </c:pt>
                <c:pt idx="74">
                  <c:v>6959.8674314999998</c:v>
                </c:pt>
                <c:pt idx="75">
                  <c:v>6981.804443</c:v>
                </c:pt>
                <c:pt idx="76">
                  <c:v>6974.0520020000004</c:v>
                </c:pt>
                <c:pt idx="77">
                  <c:v>6965.6076659999999</c:v>
                </c:pt>
              </c:numCache>
            </c:numRef>
          </c:xVal>
          <c:yVal>
            <c:numRef>
              <c:f>' 10 models'!$E$2:$E$79</c:f>
              <c:numCache>
                <c:formatCode>General</c:formatCode>
                <c:ptCount val="78"/>
                <c:pt idx="0">
                  <c:v>91.771484000000783</c:v>
                </c:pt>
                <c:pt idx="1">
                  <c:v>86.910156000001734</c:v>
                </c:pt>
                <c:pt idx="2">
                  <c:v>96.40625</c:v>
                </c:pt>
                <c:pt idx="3">
                  <c:v>75.238281000001734</c:v>
                </c:pt>
                <c:pt idx="4">
                  <c:v>45.111327999999048</c:v>
                </c:pt>
                <c:pt idx="5">
                  <c:v>93.740234999997483</c:v>
                </c:pt>
                <c:pt idx="6">
                  <c:v>86.279297000000952</c:v>
                </c:pt>
                <c:pt idx="7">
                  <c:v>107.69824200000039</c:v>
                </c:pt>
                <c:pt idx="8">
                  <c:v>68.589844000000085</c:v>
                </c:pt>
                <c:pt idx="9">
                  <c:v>130.14550799999961</c:v>
                </c:pt>
                <c:pt idx="10">
                  <c:v>144.53710900000078</c:v>
                </c:pt>
                <c:pt idx="11">
                  <c:v>156.22070299999905</c:v>
                </c:pt>
                <c:pt idx="12">
                  <c:v>94.972655999999915</c:v>
                </c:pt>
                <c:pt idx="13">
                  <c:v>142.19433600000048</c:v>
                </c:pt>
                <c:pt idx="14">
                  <c:v>98.571289000001343</c:v>
                </c:pt>
                <c:pt idx="15">
                  <c:v>193.99316400000134</c:v>
                </c:pt>
                <c:pt idx="16">
                  <c:v>120.23730400000022</c:v>
                </c:pt>
                <c:pt idx="17">
                  <c:v>120.00683600000048</c:v>
                </c:pt>
                <c:pt idx="18">
                  <c:v>103.12402400000065</c:v>
                </c:pt>
                <c:pt idx="19">
                  <c:v>101.78906300000017</c:v>
                </c:pt>
                <c:pt idx="20">
                  <c:v>118.484375</c:v>
                </c:pt>
                <c:pt idx="21">
                  <c:v>86.058594000000085</c:v>
                </c:pt>
                <c:pt idx="22">
                  <c:v>155.12695299999905</c:v>
                </c:pt>
                <c:pt idx="23">
                  <c:v>84.242187000003469</c:v>
                </c:pt>
                <c:pt idx="24">
                  <c:v>132.02148400000078</c:v>
                </c:pt>
                <c:pt idx="25">
                  <c:v>92.957030999999915</c:v>
                </c:pt>
                <c:pt idx="26">
                  <c:v>140.01757899999939</c:v>
                </c:pt>
                <c:pt idx="27">
                  <c:v>149.71679700000095</c:v>
                </c:pt>
                <c:pt idx="28">
                  <c:v>53.904297000000952</c:v>
                </c:pt>
                <c:pt idx="29">
                  <c:v>127.24023400000078</c:v>
                </c:pt>
                <c:pt idx="30">
                  <c:v>101.7460940000019</c:v>
                </c:pt>
                <c:pt idx="31">
                  <c:v>122.85351599999922</c:v>
                </c:pt>
                <c:pt idx="32">
                  <c:v>132.51757799999905</c:v>
                </c:pt>
                <c:pt idx="33">
                  <c:v>109.61816400000134</c:v>
                </c:pt>
                <c:pt idx="34">
                  <c:v>109.35644599999978</c:v>
                </c:pt>
                <c:pt idx="35">
                  <c:v>149.87304699999913</c:v>
                </c:pt>
                <c:pt idx="36">
                  <c:v>84.756836000000476</c:v>
                </c:pt>
                <c:pt idx="37">
                  <c:v>53.264648000000307</c:v>
                </c:pt>
                <c:pt idx="38">
                  <c:v>58.337891000001036</c:v>
                </c:pt>
                <c:pt idx="39">
                  <c:v>112.15429699999913</c:v>
                </c:pt>
                <c:pt idx="40">
                  <c:v>143.29492200000095</c:v>
                </c:pt>
                <c:pt idx="41">
                  <c:v>120.04882800000087</c:v>
                </c:pt>
                <c:pt idx="42">
                  <c:v>116.09472699999969</c:v>
                </c:pt>
                <c:pt idx="43">
                  <c:v>82.826171999999133</c:v>
                </c:pt>
                <c:pt idx="44">
                  <c:v>112.54882800000087</c:v>
                </c:pt>
                <c:pt idx="45">
                  <c:v>119.43457099999978</c:v>
                </c:pt>
                <c:pt idx="46">
                  <c:v>112.0058599999993</c:v>
                </c:pt>
                <c:pt idx="47">
                  <c:v>93.817382999999609</c:v>
                </c:pt>
                <c:pt idx="48">
                  <c:v>190.640625</c:v>
                </c:pt>
                <c:pt idx="49">
                  <c:v>114.90917900000022</c:v>
                </c:pt>
                <c:pt idx="50">
                  <c:v>154.16992200000095</c:v>
                </c:pt>
                <c:pt idx="51">
                  <c:v>114.3847650000007</c:v>
                </c:pt>
                <c:pt idx="52">
                  <c:v>115.859375</c:v>
                </c:pt>
                <c:pt idx="53">
                  <c:v>143.15722599999935</c:v>
                </c:pt>
                <c:pt idx="54">
                  <c:v>102.88183599999866</c:v>
                </c:pt>
                <c:pt idx="55">
                  <c:v>113.64355500000056</c:v>
                </c:pt>
                <c:pt idx="56">
                  <c:v>127.34375</c:v>
                </c:pt>
                <c:pt idx="57">
                  <c:v>136.9589849999993</c:v>
                </c:pt>
                <c:pt idx="58">
                  <c:v>155.61328200000025</c:v>
                </c:pt>
                <c:pt idx="59">
                  <c:v>125.54785199999969</c:v>
                </c:pt>
                <c:pt idx="60">
                  <c:v>13.443359999999302</c:v>
                </c:pt>
                <c:pt idx="61">
                  <c:v>37.828125</c:v>
                </c:pt>
                <c:pt idx="62">
                  <c:v>39.300781999998435</c:v>
                </c:pt>
                <c:pt idx="63">
                  <c:v>39.82031299999835</c:v>
                </c:pt>
                <c:pt idx="64">
                  <c:v>37.571288999999524</c:v>
                </c:pt>
                <c:pt idx="65">
                  <c:v>23.095702999999048</c:v>
                </c:pt>
                <c:pt idx="66">
                  <c:v>6.5507809999999154</c:v>
                </c:pt>
                <c:pt idx="67">
                  <c:v>8.4492190000000846</c:v>
                </c:pt>
                <c:pt idx="68">
                  <c:v>11.347657000000254</c:v>
                </c:pt>
                <c:pt idx="69">
                  <c:v>105.75585899999987</c:v>
                </c:pt>
                <c:pt idx="70">
                  <c:v>122.16992200000004</c:v>
                </c:pt>
                <c:pt idx="71">
                  <c:v>139.49804700000004</c:v>
                </c:pt>
                <c:pt idx="72">
                  <c:v>79.256835999999566</c:v>
                </c:pt>
                <c:pt idx="73">
                  <c:v>95.55615299999954</c:v>
                </c:pt>
                <c:pt idx="74">
                  <c:v>109.10498100000041</c:v>
                </c:pt>
                <c:pt idx="75">
                  <c:v>173.85791000000063</c:v>
                </c:pt>
                <c:pt idx="76">
                  <c:v>160.59716799999933</c:v>
                </c:pt>
                <c:pt idx="77">
                  <c:v>144.06298799999968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19332.788086</c:v>
                </c:pt>
                <c:pt idx="1">
                  <c:v>19296.480469000002</c:v>
                </c:pt>
                <c:pt idx="2">
                  <c:v>19303.558593999998</c:v>
                </c:pt>
                <c:pt idx="3">
                  <c:v>19299.978515499999</c:v>
                </c:pt>
                <c:pt idx="4">
                  <c:v>19292.063477</c:v>
                </c:pt>
                <c:pt idx="5">
                  <c:v>19322.1552735</c:v>
                </c:pt>
                <c:pt idx="6">
                  <c:v>19315.9384765</c:v>
                </c:pt>
                <c:pt idx="7">
                  <c:v>13375.525879000001</c:v>
                </c:pt>
                <c:pt idx="8">
                  <c:v>13364.152343999998</c:v>
                </c:pt>
                <c:pt idx="9">
                  <c:v>13407.490722999999</c:v>
                </c:pt>
                <c:pt idx="10">
                  <c:v>13415.2841795</c:v>
                </c:pt>
                <c:pt idx="11">
                  <c:v>13396.0751955</c:v>
                </c:pt>
                <c:pt idx="12">
                  <c:v>13393.597656000002</c:v>
                </c:pt>
                <c:pt idx="13">
                  <c:v>13391.674316000001</c:v>
                </c:pt>
                <c:pt idx="14">
                  <c:v>10862.295410499999</c:v>
                </c:pt>
                <c:pt idx="15">
                  <c:v>10907.584472999999</c:v>
                </c:pt>
                <c:pt idx="16">
                  <c:v>10880.590332</c:v>
                </c:pt>
                <c:pt idx="17">
                  <c:v>10874.186035000001</c:v>
                </c:pt>
                <c:pt idx="18">
                  <c:v>10861.039551</c:v>
                </c:pt>
                <c:pt idx="19">
                  <c:v>10870.6435545</c:v>
                </c:pt>
                <c:pt idx="20">
                  <c:v>10874.7109375</c:v>
                </c:pt>
                <c:pt idx="21">
                  <c:v>10863.862304999999</c:v>
                </c:pt>
                <c:pt idx="22">
                  <c:v>16501.5712895</c:v>
                </c:pt>
                <c:pt idx="23">
                  <c:v>16448.3359375</c:v>
                </c:pt>
                <c:pt idx="24">
                  <c:v>16491.756836</c:v>
                </c:pt>
                <c:pt idx="25">
                  <c:v>16419.3359375</c:v>
                </c:pt>
                <c:pt idx="26">
                  <c:v>16455.1865235</c:v>
                </c:pt>
                <c:pt idx="27">
                  <c:v>17728.8740235</c:v>
                </c:pt>
                <c:pt idx="28">
                  <c:v>17700.7353515</c:v>
                </c:pt>
                <c:pt idx="29">
                  <c:v>17724.049805000002</c:v>
                </c:pt>
                <c:pt idx="30">
                  <c:v>17713.296875</c:v>
                </c:pt>
                <c:pt idx="31">
                  <c:v>17717.756836</c:v>
                </c:pt>
                <c:pt idx="32">
                  <c:v>17713.071289</c:v>
                </c:pt>
                <c:pt idx="33">
                  <c:v>12938.880370999999</c:v>
                </c:pt>
                <c:pt idx="34">
                  <c:v>12908.371582</c:v>
                </c:pt>
                <c:pt idx="35">
                  <c:v>12930.864257500001</c:v>
                </c:pt>
                <c:pt idx="36">
                  <c:v>12919.726074</c:v>
                </c:pt>
                <c:pt idx="37">
                  <c:v>12901.229004000001</c:v>
                </c:pt>
                <c:pt idx="38">
                  <c:v>12909.619140499999</c:v>
                </c:pt>
                <c:pt idx="39">
                  <c:v>12932.260742499999</c:v>
                </c:pt>
                <c:pt idx="40">
                  <c:v>12923.140625</c:v>
                </c:pt>
                <c:pt idx="41">
                  <c:v>12909.865234000001</c:v>
                </c:pt>
                <c:pt idx="42">
                  <c:v>13026.415527499999</c:v>
                </c:pt>
                <c:pt idx="43">
                  <c:v>13040.815429999999</c:v>
                </c:pt>
                <c:pt idx="44">
                  <c:v>13058.352539</c:v>
                </c:pt>
                <c:pt idx="45">
                  <c:v>13026.1362305</c:v>
                </c:pt>
                <c:pt idx="46">
                  <c:v>13020.888672000001</c:v>
                </c:pt>
                <c:pt idx="47">
                  <c:v>13038.419433499999</c:v>
                </c:pt>
                <c:pt idx="48">
                  <c:v>13043.0966795</c:v>
                </c:pt>
                <c:pt idx="49">
                  <c:v>13032.002441500001</c:v>
                </c:pt>
                <c:pt idx="50">
                  <c:v>13034.407227</c:v>
                </c:pt>
                <c:pt idx="51">
                  <c:v>8460.525390499999</c:v>
                </c:pt>
                <c:pt idx="52">
                  <c:v>8457.8115235000005</c:v>
                </c:pt>
                <c:pt idx="53">
                  <c:v>8474.2377930000002</c:v>
                </c:pt>
                <c:pt idx="54">
                  <c:v>8467.7866209999993</c:v>
                </c:pt>
                <c:pt idx="55">
                  <c:v>8470.2436525000012</c:v>
                </c:pt>
                <c:pt idx="56">
                  <c:v>8472.9433590000008</c:v>
                </c:pt>
                <c:pt idx="57">
                  <c:v>8476.1572264999995</c:v>
                </c:pt>
                <c:pt idx="58">
                  <c:v>8483.8369139999995</c:v>
                </c:pt>
                <c:pt idx="59">
                  <c:v>8470.9633790000007</c:v>
                </c:pt>
                <c:pt idx="60">
                  <c:v>9958.216797000001</c:v>
                </c:pt>
                <c:pt idx="61">
                  <c:v>9961.8964844999991</c:v>
                </c:pt>
                <c:pt idx="62">
                  <c:v>9962.40625</c:v>
                </c:pt>
                <c:pt idx="63">
                  <c:v>9974.072265499999</c:v>
                </c:pt>
                <c:pt idx="64">
                  <c:v>9958.1088865000002</c:v>
                </c:pt>
                <c:pt idx="65">
                  <c:v>9946.2148434999999</c:v>
                </c:pt>
                <c:pt idx="66">
                  <c:v>9937.0732424999987</c:v>
                </c:pt>
                <c:pt idx="67">
                  <c:v>9931.3857424999987</c:v>
                </c:pt>
                <c:pt idx="68">
                  <c:v>9924.646484500001</c:v>
                </c:pt>
                <c:pt idx="69">
                  <c:v>6959.4848634999998</c:v>
                </c:pt>
                <c:pt idx="70">
                  <c:v>6968.6821290000007</c:v>
                </c:pt>
                <c:pt idx="71">
                  <c:v>6980.4243165000007</c:v>
                </c:pt>
                <c:pt idx="72">
                  <c:v>6954.3129879999997</c:v>
                </c:pt>
                <c:pt idx="73">
                  <c:v>6962.8654784999999</c:v>
                </c:pt>
                <c:pt idx="74">
                  <c:v>6959.8674314999998</c:v>
                </c:pt>
                <c:pt idx="75">
                  <c:v>6981.804443</c:v>
                </c:pt>
                <c:pt idx="76">
                  <c:v>6974.0520020000004</c:v>
                </c:pt>
                <c:pt idx="77">
                  <c:v>6965.6076659999999</c:v>
                </c:pt>
              </c:numCache>
            </c:numRef>
          </c:xVal>
          <c:yVal>
            <c:numRef>
              <c:f>' 10 models'!$G$2:$G$79</c:f>
              <c:numCache>
                <c:formatCode>General</c:formatCode>
                <c:ptCount val="78"/>
                <c:pt idx="0">
                  <c:v>23.740892584030561</c:v>
                </c:pt>
                <c:pt idx="1">
                  <c:v>23.740892584030561</c:v>
                </c:pt>
                <c:pt idx="2">
                  <c:v>23.740892584030561</c:v>
                </c:pt>
                <c:pt idx="3">
                  <c:v>23.740892584030561</c:v>
                </c:pt>
                <c:pt idx="4">
                  <c:v>23.740892584030561</c:v>
                </c:pt>
                <c:pt idx="5">
                  <c:v>23.740892584030561</c:v>
                </c:pt>
                <c:pt idx="6">
                  <c:v>23.740892584030561</c:v>
                </c:pt>
                <c:pt idx="7">
                  <c:v>23.740892584030561</c:v>
                </c:pt>
                <c:pt idx="8">
                  <c:v>23.740892584030561</c:v>
                </c:pt>
                <c:pt idx="9">
                  <c:v>23.740892584030561</c:v>
                </c:pt>
                <c:pt idx="10">
                  <c:v>23.740892584030561</c:v>
                </c:pt>
                <c:pt idx="11">
                  <c:v>23.740892584030561</c:v>
                </c:pt>
                <c:pt idx="12">
                  <c:v>23.740892584030561</c:v>
                </c:pt>
                <c:pt idx="13">
                  <c:v>23.740892584030561</c:v>
                </c:pt>
                <c:pt idx="14">
                  <c:v>23.740892584030561</c:v>
                </c:pt>
                <c:pt idx="15">
                  <c:v>23.740892584030561</c:v>
                </c:pt>
                <c:pt idx="16">
                  <c:v>23.740892584030561</c:v>
                </c:pt>
                <c:pt idx="17">
                  <c:v>23.740892584030561</c:v>
                </c:pt>
                <c:pt idx="18">
                  <c:v>23.740892584030561</c:v>
                </c:pt>
                <c:pt idx="19">
                  <c:v>23.740892584030561</c:v>
                </c:pt>
                <c:pt idx="20">
                  <c:v>23.740892584030561</c:v>
                </c:pt>
                <c:pt idx="21">
                  <c:v>23.740892584030561</c:v>
                </c:pt>
                <c:pt idx="22">
                  <c:v>23.740892584030561</c:v>
                </c:pt>
                <c:pt idx="23">
                  <c:v>23.740892584030561</c:v>
                </c:pt>
                <c:pt idx="24">
                  <c:v>23.740892584030561</c:v>
                </c:pt>
                <c:pt idx="25">
                  <c:v>23.740892584030561</c:v>
                </c:pt>
                <c:pt idx="26">
                  <c:v>23.740892584030561</c:v>
                </c:pt>
                <c:pt idx="27">
                  <c:v>23.740892584030561</c:v>
                </c:pt>
                <c:pt idx="28">
                  <c:v>23.740892584030561</c:v>
                </c:pt>
                <c:pt idx="29">
                  <c:v>23.740892584030561</c:v>
                </c:pt>
                <c:pt idx="30">
                  <c:v>23.740892584030561</c:v>
                </c:pt>
                <c:pt idx="31">
                  <c:v>23.740892584030561</c:v>
                </c:pt>
                <c:pt idx="32">
                  <c:v>23.740892584030561</c:v>
                </c:pt>
                <c:pt idx="33">
                  <c:v>23.740892584030561</c:v>
                </c:pt>
                <c:pt idx="34">
                  <c:v>23.740892584030561</c:v>
                </c:pt>
                <c:pt idx="35">
                  <c:v>23.740892584030561</c:v>
                </c:pt>
                <c:pt idx="36">
                  <c:v>23.740892584030561</c:v>
                </c:pt>
                <c:pt idx="37">
                  <c:v>23.740892584030561</c:v>
                </c:pt>
                <c:pt idx="38">
                  <c:v>23.740892584030561</c:v>
                </c:pt>
                <c:pt idx="39">
                  <c:v>23.740892584030561</c:v>
                </c:pt>
                <c:pt idx="40">
                  <c:v>23.740892584030561</c:v>
                </c:pt>
                <c:pt idx="41">
                  <c:v>23.740892584030561</c:v>
                </c:pt>
                <c:pt idx="42">
                  <c:v>23.740892584030561</c:v>
                </c:pt>
                <c:pt idx="43">
                  <c:v>23.740892584030561</c:v>
                </c:pt>
                <c:pt idx="44">
                  <c:v>23.740892584030561</c:v>
                </c:pt>
                <c:pt idx="45">
                  <c:v>23.740892584030561</c:v>
                </c:pt>
                <c:pt idx="46">
                  <c:v>23.740892584030561</c:v>
                </c:pt>
                <c:pt idx="47">
                  <c:v>23.740892584030561</c:v>
                </c:pt>
                <c:pt idx="48">
                  <c:v>23.740892584030561</c:v>
                </c:pt>
                <c:pt idx="49">
                  <c:v>23.740892584030561</c:v>
                </c:pt>
                <c:pt idx="50">
                  <c:v>23.740892584030561</c:v>
                </c:pt>
                <c:pt idx="51">
                  <c:v>23.740892584030561</c:v>
                </c:pt>
                <c:pt idx="52">
                  <c:v>23.740892584030561</c:v>
                </c:pt>
                <c:pt idx="53">
                  <c:v>23.740892584030561</c:v>
                </c:pt>
                <c:pt idx="54">
                  <c:v>23.740892584030561</c:v>
                </c:pt>
                <c:pt idx="55">
                  <c:v>23.740892584030561</c:v>
                </c:pt>
                <c:pt idx="56">
                  <c:v>23.740892584030561</c:v>
                </c:pt>
                <c:pt idx="57">
                  <c:v>23.740892584030561</c:v>
                </c:pt>
                <c:pt idx="58">
                  <c:v>23.740892584030561</c:v>
                </c:pt>
                <c:pt idx="59">
                  <c:v>23.740892584030561</c:v>
                </c:pt>
                <c:pt idx="60">
                  <c:v>23.740892584030561</c:v>
                </c:pt>
                <c:pt idx="61">
                  <c:v>23.740892584030561</c:v>
                </c:pt>
                <c:pt idx="62">
                  <c:v>23.740892584030561</c:v>
                </c:pt>
                <c:pt idx="63">
                  <c:v>23.740892584030561</c:v>
                </c:pt>
                <c:pt idx="64">
                  <c:v>23.740892584030561</c:v>
                </c:pt>
                <c:pt idx="65">
                  <c:v>23.740892584030561</c:v>
                </c:pt>
                <c:pt idx="66">
                  <c:v>23.740892584030561</c:v>
                </c:pt>
                <c:pt idx="67">
                  <c:v>23.740892584030561</c:v>
                </c:pt>
                <c:pt idx="68">
                  <c:v>23.740892584030561</c:v>
                </c:pt>
                <c:pt idx="69">
                  <c:v>23.740892584030561</c:v>
                </c:pt>
                <c:pt idx="70">
                  <c:v>23.740892584030561</c:v>
                </c:pt>
                <c:pt idx="71">
                  <c:v>23.740892584030561</c:v>
                </c:pt>
                <c:pt idx="72">
                  <c:v>23.740892584030561</c:v>
                </c:pt>
                <c:pt idx="73">
                  <c:v>23.740892584030561</c:v>
                </c:pt>
                <c:pt idx="74">
                  <c:v>23.740892584030561</c:v>
                </c:pt>
                <c:pt idx="75">
                  <c:v>23.740892584030561</c:v>
                </c:pt>
                <c:pt idx="76">
                  <c:v>23.740892584030561</c:v>
                </c:pt>
                <c:pt idx="77">
                  <c:v>23.740892584030561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19332.788086</c:v>
                </c:pt>
                <c:pt idx="1">
                  <c:v>19296.480469000002</c:v>
                </c:pt>
                <c:pt idx="2">
                  <c:v>19303.558593999998</c:v>
                </c:pt>
                <c:pt idx="3">
                  <c:v>19299.978515499999</c:v>
                </c:pt>
                <c:pt idx="4">
                  <c:v>19292.063477</c:v>
                </c:pt>
                <c:pt idx="5">
                  <c:v>19322.1552735</c:v>
                </c:pt>
                <c:pt idx="6">
                  <c:v>19315.9384765</c:v>
                </c:pt>
                <c:pt idx="7">
                  <c:v>13375.525879000001</c:v>
                </c:pt>
                <c:pt idx="8">
                  <c:v>13364.152343999998</c:v>
                </c:pt>
                <c:pt idx="9">
                  <c:v>13407.490722999999</c:v>
                </c:pt>
                <c:pt idx="10">
                  <c:v>13415.2841795</c:v>
                </c:pt>
                <c:pt idx="11">
                  <c:v>13396.0751955</c:v>
                </c:pt>
                <c:pt idx="12">
                  <c:v>13393.597656000002</c:v>
                </c:pt>
                <c:pt idx="13">
                  <c:v>13391.674316000001</c:v>
                </c:pt>
                <c:pt idx="14">
                  <c:v>10862.295410499999</c:v>
                </c:pt>
                <c:pt idx="15">
                  <c:v>10907.584472999999</c:v>
                </c:pt>
                <c:pt idx="16">
                  <c:v>10880.590332</c:v>
                </c:pt>
                <c:pt idx="17">
                  <c:v>10874.186035000001</c:v>
                </c:pt>
                <c:pt idx="18">
                  <c:v>10861.039551</c:v>
                </c:pt>
                <c:pt idx="19">
                  <c:v>10870.6435545</c:v>
                </c:pt>
                <c:pt idx="20">
                  <c:v>10874.7109375</c:v>
                </c:pt>
                <c:pt idx="21">
                  <c:v>10863.862304999999</c:v>
                </c:pt>
                <c:pt idx="22">
                  <c:v>16501.5712895</c:v>
                </c:pt>
                <c:pt idx="23">
                  <c:v>16448.3359375</c:v>
                </c:pt>
                <c:pt idx="24">
                  <c:v>16491.756836</c:v>
                </c:pt>
                <c:pt idx="25">
                  <c:v>16419.3359375</c:v>
                </c:pt>
                <c:pt idx="26">
                  <c:v>16455.1865235</c:v>
                </c:pt>
                <c:pt idx="27">
                  <c:v>17728.8740235</c:v>
                </c:pt>
                <c:pt idx="28">
                  <c:v>17700.7353515</c:v>
                </c:pt>
                <c:pt idx="29">
                  <c:v>17724.049805000002</c:v>
                </c:pt>
                <c:pt idx="30">
                  <c:v>17713.296875</c:v>
                </c:pt>
                <c:pt idx="31">
                  <c:v>17717.756836</c:v>
                </c:pt>
                <c:pt idx="32">
                  <c:v>17713.071289</c:v>
                </c:pt>
                <c:pt idx="33">
                  <c:v>12938.880370999999</c:v>
                </c:pt>
                <c:pt idx="34">
                  <c:v>12908.371582</c:v>
                </c:pt>
                <c:pt idx="35">
                  <c:v>12930.864257500001</c:v>
                </c:pt>
                <c:pt idx="36">
                  <c:v>12919.726074</c:v>
                </c:pt>
                <c:pt idx="37">
                  <c:v>12901.229004000001</c:v>
                </c:pt>
                <c:pt idx="38">
                  <c:v>12909.619140499999</c:v>
                </c:pt>
                <c:pt idx="39">
                  <c:v>12932.260742499999</c:v>
                </c:pt>
                <c:pt idx="40">
                  <c:v>12923.140625</c:v>
                </c:pt>
                <c:pt idx="41">
                  <c:v>12909.865234000001</c:v>
                </c:pt>
                <c:pt idx="42">
                  <c:v>13026.415527499999</c:v>
                </c:pt>
                <c:pt idx="43">
                  <c:v>13040.815429999999</c:v>
                </c:pt>
                <c:pt idx="44">
                  <c:v>13058.352539</c:v>
                </c:pt>
                <c:pt idx="45">
                  <c:v>13026.1362305</c:v>
                </c:pt>
                <c:pt idx="46">
                  <c:v>13020.888672000001</c:v>
                </c:pt>
                <c:pt idx="47">
                  <c:v>13038.419433499999</c:v>
                </c:pt>
                <c:pt idx="48">
                  <c:v>13043.0966795</c:v>
                </c:pt>
                <c:pt idx="49">
                  <c:v>13032.002441500001</c:v>
                </c:pt>
                <c:pt idx="50">
                  <c:v>13034.407227</c:v>
                </c:pt>
                <c:pt idx="51">
                  <c:v>8460.525390499999</c:v>
                </c:pt>
                <c:pt idx="52">
                  <c:v>8457.8115235000005</c:v>
                </c:pt>
                <c:pt idx="53">
                  <c:v>8474.2377930000002</c:v>
                </c:pt>
                <c:pt idx="54">
                  <c:v>8467.7866209999993</c:v>
                </c:pt>
                <c:pt idx="55">
                  <c:v>8470.2436525000012</c:v>
                </c:pt>
                <c:pt idx="56">
                  <c:v>8472.9433590000008</c:v>
                </c:pt>
                <c:pt idx="57">
                  <c:v>8476.1572264999995</c:v>
                </c:pt>
                <c:pt idx="58">
                  <c:v>8483.8369139999995</c:v>
                </c:pt>
                <c:pt idx="59">
                  <c:v>8470.9633790000007</c:v>
                </c:pt>
                <c:pt idx="60">
                  <c:v>9958.216797000001</c:v>
                </c:pt>
                <c:pt idx="61">
                  <c:v>9961.8964844999991</c:v>
                </c:pt>
                <c:pt idx="62">
                  <c:v>9962.40625</c:v>
                </c:pt>
                <c:pt idx="63">
                  <c:v>9974.072265499999</c:v>
                </c:pt>
                <c:pt idx="64">
                  <c:v>9958.1088865000002</c:v>
                </c:pt>
                <c:pt idx="65">
                  <c:v>9946.2148434999999</c:v>
                </c:pt>
                <c:pt idx="66">
                  <c:v>9937.0732424999987</c:v>
                </c:pt>
                <c:pt idx="67">
                  <c:v>9931.3857424999987</c:v>
                </c:pt>
                <c:pt idx="68">
                  <c:v>9924.646484500001</c:v>
                </c:pt>
                <c:pt idx="69">
                  <c:v>6959.4848634999998</c:v>
                </c:pt>
                <c:pt idx="70">
                  <c:v>6968.6821290000007</c:v>
                </c:pt>
                <c:pt idx="71">
                  <c:v>6980.4243165000007</c:v>
                </c:pt>
                <c:pt idx="72">
                  <c:v>6954.3129879999997</c:v>
                </c:pt>
                <c:pt idx="73">
                  <c:v>6962.8654784999999</c:v>
                </c:pt>
                <c:pt idx="74">
                  <c:v>6959.8674314999998</c:v>
                </c:pt>
                <c:pt idx="75">
                  <c:v>6981.804443</c:v>
                </c:pt>
                <c:pt idx="76">
                  <c:v>6974.0520020000004</c:v>
                </c:pt>
                <c:pt idx="77">
                  <c:v>6965.6076659999999</c:v>
                </c:pt>
              </c:numCache>
            </c:numRef>
          </c:xVal>
          <c:yVal>
            <c:numRef>
              <c:f>' 10 models'!$H$2:$H$79</c:f>
              <c:numCache>
                <c:formatCode>General</c:formatCode>
                <c:ptCount val="78"/>
                <c:pt idx="0">
                  <c:v>185.85484826212348</c:v>
                </c:pt>
                <c:pt idx="1">
                  <c:v>185.85484826212348</c:v>
                </c:pt>
                <c:pt idx="2">
                  <c:v>185.85484826212348</c:v>
                </c:pt>
                <c:pt idx="3">
                  <c:v>185.85484826212348</c:v>
                </c:pt>
                <c:pt idx="4">
                  <c:v>185.85484826212348</c:v>
                </c:pt>
                <c:pt idx="5">
                  <c:v>185.85484826212348</c:v>
                </c:pt>
                <c:pt idx="6">
                  <c:v>185.85484826212348</c:v>
                </c:pt>
                <c:pt idx="7">
                  <c:v>185.85484826212348</c:v>
                </c:pt>
                <c:pt idx="8">
                  <c:v>185.85484826212348</c:v>
                </c:pt>
                <c:pt idx="9">
                  <c:v>185.85484826212348</c:v>
                </c:pt>
                <c:pt idx="10">
                  <c:v>185.85484826212348</c:v>
                </c:pt>
                <c:pt idx="11">
                  <c:v>185.85484826212348</c:v>
                </c:pt>
                <c:pt idx="12">
                  <c:v>185.85484826212348</c:v>
                </c:pt>
                <c:pt idx="13">
                  <c:v>185.85484826212348</c:v>
                </c:pt>
                <c:pt idx="14">
                  <c:v>185.85484826212348</c:v>
                </c:pt>
                <c:pt idx="15">
                  <c:v>185.85484826212348</c:v>
                </c:pt>
                <c:pt idx="16">
                  <c:v>185.85484826212348</c:v>
                </c:pt>
                <c:pt idx="17">
                  <c:v>185.85484826212348</c:v>
                </c:pt>
                <c:pt idx="18">
                  <c:v>185.85484826212348</c:v>
                </c:pt>
                <c:pt idx="19">
                  <c:v>185.85484826212348</c:v>
                </c:pt>
                <c:pt idx="20">
                  <c:v>185.85484826212348</c:v>
                </c:pt>
                <c:pt idx="21">
                  <c:v>185.85484826212348</c:v>
                </c:pt>
                <c:pt idx="22">
                  <c:v>185.85484826212348</c:v>
                </c:pt>
                <c:pt idx="23">
                  <c:v>185.85484826212348</c:v>
                </c:pt>
                <c:pt idx="24">
                  <c:v>185.85484826212348</c:v>
                </c:pt>
                <c:pt idx="25">
                  <c:v>185.85484826212348</c:v>
                </c:pt>
                <c:pt idx="26">
                  <c:v>185.85484826212348</c:v>
                </c:pt>
                <c:pt idx="27">
                  <c:v>185.85484826212348</c:v>
                </c:pt>
                <c:pt idx="28">
                  <c:v>185.85484826212348</c:v>
                </c:pt>
                <c:pt idx="29">
                  <c:v>185.85484826212348</c:v>
                </c:pt>
                <c:pt idx="30">
                  <c:v>185.85484826212348</c:v>
                </c:pt>
                <c:pt idx="31">
                  <c:v>185.85484826212348</c:v>
                </c:pt>
                <c:pt idx="32">
                  <c:v>185.85484826212348</c:v>
                </c:pt>
                <c:pt idx="33">
                  <c:v>185.85484826212348</c:v>
                </c:pt>
                <c:pt idx="34">
                  <c:v>185.85484826212348</c:v>
                </c:pt>
                <c:pt idx="35">
                  <c:v>185.85484826212348</c:v>
                </c:pt>
                <c:pt idx="36">
                  <c:v>185.85484826212348</c:v>
                </c:pt>
                <c:pt idx="37">
                  <c:v>185.85484826212348</c:v>
                </c:pt>
                <c:pt idx="38">
                  <c:v>185.85484826212348</c:v>
                </c:pt>
                <c:pt idx="39">
                  <c:v>185.85484826212348</c:v>
                </c:pt>
                <c:pt idx="40">
                  <c:v>185.85484826212348</c:v>
                </c:pt>
                <c:pt idx="41">
                  <c:v>185.85484826212348</c:v>
                </c:pt>
                <c:pt idx="42">
                  <c:v>185.85484826212348</c:v>
                </c:pt>
                <c:pt idx="43">
                  <c:v>185.85484826212348</c:v>
                </c:pt>
                <c:pt idx="44">
                  <c:v>185.85484826212348</c:v>
                </c:pt>
                <c:pt idx="45">
                  <c:v>185.85484826212348</c:v>
                </c:pt>
                <c:pt idx="46">
                  <c:v>185.85484826212348</c:v>
                </c:pt>
                <c:pt idx="47">
                  <c:v>185.85484826212348</c:v>
                </c:pt>
                <c:pt idx="48">
                  <c:v>185.85484826212348</c:v>
                </c:pt>
                <c:pt idx="49">
                  <c:v>185.85484826212348</c:v>
                </c:pt>
                <c:pt idx="50">
                  <c:v>185.85484826212348</c:v>
                </c:pt>
                <c:pt idx="51">
                  <c:v>185.85484826212348</c:v>
                </c:pt>
                <c:pt idx="52">
                  <c:v>185.85484826212348</c:v>
                </c:pt>
                <c:pt idx="53">
                  <c:v>185.85484826212348</c:v>
                </c:pt>
                <c:pt idx="54">
                  <c:v>185.85484826212348</c:v>
                </c:pt>
                <c:pt idx="55">
                  <c:v>185.85484826212348</c:v>
                </c:pt>
                <c:pt idx="56">
                  <c:v>185.85484826212348</c:v>
                </c:pt>
                <c:pt idx="57">
                  <c:v>185.85484826212348</c:v>
                </c:pt>
                <c:pt idx="58">
                  <c:v>185.85484826212348</c:v>
                </c:pt>
                <c:pt idx="59">
                  <c:v>185.85484826212348</c:v>
                </c:pt>
                <c:pt idx="60">
                  <c:v>185.85484826212348</c:v>
                </c:pt>
                <c:pt idx="61">
                  <c:v>185.85484826212348</c:v>
                </c:pt>
                <c:pt idx="62">
                  <c:v>185.85484826212348</c:v>
                </c:pt>
                <c:pt idx="63">
                  <c:v>185.85484826212348</c:v>
                </c:pt>
                <c:pt idx="64">
                  <c:v>185.85484826212348</c:v>
                </c:pt>
                <c:pt idx="65">
                  <c:v>185.85484826212348</c:v>
                </c:pt>
                <c:pt idx="66">
                  <c:v>185.85484826212348</c:v>
                </c:pt>
                <c:pt idx="67">
                  <c:v>185.85484826212348</c:v>
                </c:pt>
                <c:pt idx="68">
                  <c:v>185.85484826212348</c:v>
                </c:pt>
                <c:pt idx="69">
                  <c:v>185.85484826212348</c:v>
                </c:pt>
                <c:pt idx="70">
                  <c:v>185.85484826212348</c:v>
                </c:pt>
                <c:pt idx="71">
                  <c:v>185.85484826212348</c:v>
                </c:pt>
                <c:pt idx="72">
                  <c:v>185.85484826212348</c:v>
                </c:pt>
                <c:pt idx="73">
                  <c:v>185.85484826212348</c:v>
                </c:pt>
                <c:pt idx="74">
                  <c:v>185.85484826212348</c:v>
                </c:pt>
                <c:pt idx="75">
                  <c:v>185.85484826212348</c:v>
                </c:pt>
                <c:pt idx="76">
                  <c:v>185.85484826212348</c:v>
                </c:pt>
                <c:pt idx="77">
                  <c:v>185.85484826212348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19332.788086</c:v>
                </c:pt>
                <c:pt idx="1">
                  <c:v>19296.480469000002</c:v>
                </c:pt>
                <c:pt idx="2">
                  <c:v>19303.558593999998</c:v>
                </c:pt>
                <c:pt idx="3">
                  <c:v>19299.978515499999</c:v>
                </c:pt>
                <c:pt idx="4">
                  <c:v>19292.063477</c:v>
                </c:pt>
                <c:pt idx="5">
                  <c:v>19322.1552735</c:v>
                </c:pt>
                <c:pt idx="6">
                  <c:v>19315.9384765</c:v>
                </c:pt>
                <c:pt idx="7">
                  <c:v>13375.525879000001</c:v>
                </c:pt>
                <c:pt idx="8">
                  <c:v>13364.152343999998</c:v>
                </c:pt>
                <c:pt idx="9">
                  <c:v>13407.490722999999</c:v>
                </c:pt>
                <c:pt idx="10">
                  <c:v>13415.2841795</c:v>
                </c:pt>
                <c:pt idx="11">
                  <c:v>13396.0751955</c:v>
                </c:pt>
                <c:pt idx="12">
                  <c:v>13393.597656000002</c:v>
                </c:pt>
                <c:pt idx="13">
                  <c:v>13391.674316000001</c:v>
                </c:pt>
                <c:pt idx="14">
                  <c:v>10862.295410499999</c:v>
                </c:pt>
                <c:pt idx="15">
                  <c:v>10907.584472999999</c:v>
                </c:pt>
                <c:pt idx="16">
                  <c:v>10880.590332</c:v>
                </c:pt>
                <c:pt idx="17">
                  <c:v>10874.186035000001</c:v>
                </c:pt>
                <c:pt idx="18">
                  <c:v>10861.039551</c:v>
                </c:pt>
                <c:pt idx="19">
                  <c:v>10870.6435545</c:v>
                </c:pt>
                <c:pt idx="20">
                  <c:v>10874.7109375</c:v>
                </c:pt>
                <c:pt idx="21">
                  <c:v>10863.862304999999</c:v>
                </c:pt>
                <c:pt idx="22">
                  <c:v>16501.5712895</c:v>
                </c:pt>
                <c:pt idx="23">
                  <c:v>16448.3359375</c:v>
                </c:pt>
                <c:pt idx="24">
                  <c:v>16491.756836</c:v>
                </c:pt>
                <c:pt idx="25">
                  <c:v>16419.3359375</c:v>
                </c:pt>
                <c:pt idx="26">
                  <c:v>16455.1865235</c:v>
                </c:pt>
                <c:pt idx="27">
                  <c:v>17728.8740235</c:v>
                </c:pt>
                <c:pt idx="28">
                  <c:v>17700.7353515</c:v>
                </c:pt>
                <c:pt idx="29">
                  <c:v>17724.049805000002</c:v>
                </c:pt>
                <c:pt idx="30">
                  <c:v>17713.296875</c:v>
                </c:pt>
                <c:pt idx="31">
                  <c:v>17717.756836</c:v>
                </c:pt>
                <c:pt idx="32">
                  <c:v>17713.071289</c:v>
                </c:pt>
                <c:pt idx="33">
                  <c:v>12938.880370999999</c:v>
                </c:pt>
                <c:pt idx="34">
                  <c:v>12908.371582</c:v>
                </c:pt>
                <c:pt idx="35">
                  <c:v>12930.864257500001</c:v>
                </c:pt>
                <c:pt idx="36">
                  <c:v>12919.726074</c:v>
                </c:pt>
                <c:pt idx="37">
                  <c:v>12901.229004000001</c:v>
                </c:pt>
                <c:pt idx="38">
                  <c:v>12909.619140499999</c:v>
                </c:pt>
                <c:pt idx="39">
                  <c:v>12932.260742499999</c:v>
                </c:pt>
                <c:pt idx="40">
                  <c:v>12923.140625</c:v>
                </c:pt>
                <c:pt idx="41">
                  <c:v>12909.865234000001</c:v>
                </c:pt>
                <c:pt idx="42">
                  <c:v>13026.415527499999</c:v>
                </c:pt>
                <c:pt idx="43">
                  <c:v>13040.815429999999</c:v>
                </c:pt>
                <c:pt idx="44">
                  <c:v>13058.352539</c:v>
                </c:pt>
                <c:pt idx="45">
                  <c:v>13026.1362305</c:v>
                </c:pt>
                <c:pt idx="46">
                  <c:v>13020.888672000001</c:v>
                </c:pt>
                <c:pt idx="47">
                  <c:v>13038.419433499999</c:v>
                </c:pt>
                <c:pt idx="48">
                  <c:v>13043.0966795</c:v>
                </c:pt>
                <c:pt idx="49">
                  <c:v>13032.002441500001</c:v>
                </c:pt>
                <c:pt idx="50">
                  <c:v>13034.407227</c:v>
                </c:pt>
                <c:pt idx="51">
                  <c:v>8460.525390499999</c:v>
                </c:pt>
                <c:pt idx="52">
                  <c:v>8457.8115235000005</c:v>
                </c:pt>
                <c:pt idx="53">
                  <c:v>8474.2377930000002</c:v>
                </c:pt>
                <c:pt idx="54">
                  <c:v>8467.7866209999993</c:v>
                </c:pt>
                <c:pt idx="55">
                  <c:v>8470.2436525000012</c:v>
                </c:pt>
                <c:pt idx="56">
                  <c:v>8472.9433590000008</c:v>
                </c:pt>
                <c:pt idx="57">
                  <c:v>8476.1572264999995</c:v>
                </c:pt>
                <c:pt idx="58">
                  <c:v>8483.8369139999995</c:v>
                </c:pt>
                <c:pt idx="59">
                  <c:v>8470.9633790000007</c:v>
                </c:pt>
                <c:pt idx="60">
                  <c:v>9958.216797000001</c:v>
                </c:pt>
                <c:pt idx="61">
                  <c:v>9961.8964844999991</c:v>
                </c:pt>
                <c:pt idx="62">
                  <c:v>9962.40625</c:v>
                </c:pt>
                <c:pt idx="63">
                  <c:v>9974.072265499999</c:v>
                </c:pt>
                <c:pt idx="64">
                  <c:v>9958.1088865000002</c:v>
                </c:pt>
                <c:pt idx="65">
                  <c:v>9946.2148434999999</c:v>
                </c:pt>
                <c:pt idx="66">
                  <c:v>9937.0732424999987</c:v>
                </c:pt>
                <c:pt idx="67">
                  <c:v>9931.3857424999987</c:v>
                </c:pt>
                <c:pt idx="68">
                  <c:v>9924.646484500001</c:v>
                </c:pt>
                <c:pt idx="69">
                  <c:v>6959.4848634999998</c:v>
                </c:pt>
                <c:pt idx="70">
                  <c:v>6968.6821290000007</c:v>
                </c:pt>
                <c:pt idx="71">
                  <c:v>6980.4243165000007</c:v>
                </c:pt>
                <c:pt idx="72">
                  <c:v>6954.3129879999997</c:v>
                </c:pt>
                <c:pt idx="73">
                  <c:v>6962.8654784999999</c:v>
                </c:pt>
                <c:pt idx="74">
                  <c:v>6959.8674314999998</c:v>
                </c:pt>
                <c:pt idx="75">
                  <c:v>6981.804443</c:v>
                </c:pt>
                <c:pt idx="76">
                  <c:v>6974.0520020000004</c:v>
                </c:pt>
                <c:pt idx="77">
                  <c:v>6965.6076659999999</c:v>
                </c:pt>
              </c:numCache>
            </c:numRef>
          </c:xVal>
          <c:yVal>
            <c:numRef>
              <c:f>' 10 models'!$I$2:$I$79</c:f>
              <c:numCache>
                <c:formatCode>General</c:formatCode>
                <c:ptCount val="78"/>
                <c:pt idx="0">
                  <c:v>104.79787042307701</c:v>
                </c:pt>
                <c:pt idx="1">
                  <c:v>104.79787042307701</c:v>
                </c:pt>
                <c:pt idx="2">
                  <c:v>104.79787042307701</c:v>
                </c:pt>
                <c:pt idx="3">
                  <c:v>104.79787042307701</c:v>
                </c:pt>
                <c:pt idx="4">
                  <c:v>104.79787042307701</c:v>
                </c:pt>
                <c:pt idx="5">
                  <c:v>104.79787042307701</c:v>
                </c:pt>
                <c:pt idx="6">
                  <c:v>104.79787042307701</c:v>
                </c:pt>
                <c:pt idx="7">
                  <c:v>104.79787042307701</c:v>
                </c:pt>
                <c:pt idx="8">
                  <c:v>104.79787042307701</c:v>
                </c:pt>
                <c:pt idx="9">
                  <c:v>104.79787042307701</c:v>
                </c:pt>
                <c:pt idx="10">
                  <c:v>104.79787042307701</c:v>
                </c:pt>
                <c:pt idx="11">
                  <c:v>104.79787042307701</c:v>
                </c:pt>
                <c:pt idx="12">
                  <c:v>104.79787042307701</c:v>
                </c:pt>
                <c:pt idx="13">
                  <c:v>104.79787042307701</c:v>
                </c:pt>
                <c:pt idx="14">
                  <c:v>104.79787042307701</c:v>
                </c:pt>
                <c:pt idx="15">
                  <c:v>104.79787042307701</c:v>
                </c:pt>
                <c:pt idx="16">
                  <c:v>104.79787042307701</c:v>
                </c:pt>
                <c:pt idx="17">
                  <c:v>104.79787042307701</c:v>
                </c:pt>
                <c:pt idx="18">
                  <c:v>104.79787042307701</c:v>
                </c:pt>
                <c:pt idx="19">
                  <c:v>104.79787042307701</c:v>
                </c:pt>
                <c:pt idx="20">
                  <c:v>104.79787042307701</c:v>
                </c:pt>
                <c:pt idx="21">
                  <c:v>104.79787042307701</c:v>
                </c:pt>
                <c:pt idx="22">
                  <c:v>104.79787042307701</c:v>
                </c:pt>
                <c:pt idx="23">
                  <c:v>104.79787042307701</c:v>
                </c:pt>
                <c:pt idx="24">
                  <c:v>104.79787042307701</c:v>
                </c:pt>
                <c:pt idx="25">
                  <c:v>104.79787042307701</c:v>
                </c:pt>
                <c:pt idx="26">
                  <c:v>104.79787042307701</c:v>
                </c:pt>
                <c:pt idx="27">
                  <c:v>104.79787042307701</c:v>
                </c:pt>
                <c:pt idx="28">
                  <c:v>104.79787042307701</c:v>
                </c:pt>
                <c:pt idx="29">
                  <c:v>104.79787042307701</c:v>
                </c:pt>
                <c:pt idx="30">
                  <c:v>104.79787042307701</c:v>
                </c:pt>
                <c:pt idx="31">
                  <c:v>104.79787042307701</c:v>
                </c:pt>
                <c:pt idx="32">
                  <c:v>104.79787042307701</c:v>
                </c:pt>
                <c:pt idx="33">
                  <c:v>104.79787042307701</c:v>
                </c:pt>
                <c:pt idx="34">
                  <c:v>104.79787042307701</c:v>
                </c:pt>
                <c:pt idx="35">
                  <c:v>104.79787042307701</c:v>
                </c:pt>
                <c:pt idx="36">
                  <c:v>104.79787042307701</c:v>
                </c:pt>
                <c:pt idx="37">
                  <c:v>104.79787042307701</c:v>
                </c:pt>
                <c:pt idx="38">
                  <c:v>104.79787042307701</c:v>
                </c:pt>
                <c:pt idx="39">
                  <c:v>104.79787042307701</c:v>
                </c:pt>
                <c:pt idx="40">
                  <c:v>104.79787042307701</c:v>
                </c:pt>
                <c:pt idx="41">
                  <c:v>104.79787042307701</c:v>
                </c:pt>
                <c:pt idx="42">
                  <c:v>104.79787042307701</c:v>
                </c:pt>
                <c:pt idx="43">
                  <c:v>104.79787042307701</c:v>
                </c:pt>
                <c:pt idx="44">
                  <c:v>104.79787042307701</c:v>
                </c:pt>
                <c:pt idx="45">
                  <c:v>104.79787042307701</c:v>
                </c:pt>
                <c:pt idx="46">
                  <c:v>104.79787042307701</c:v>
                </c:pt>
                <c:pt idx="47">
                  <c:v>104.79787042307701</c:v>
                </c:pt>
                <c:pt idx="48">
                  <c:v>104.79787042307701</c:v>
                </c:pt>
                <c:pt idx="49">
                  <c:v>104.79787042307701</c:v>
                </c:pt>
                <c:pt idx="50">
                  <c:v>104.79787042307701</c:v>
                </c:pt>
                <c:pt idx="51">
                  <c:v>104.79787042307701</c:v>
                </c:pt>
                <c:pt idx="52">
                  <c:v>104.79787042307701</c:v>
                </c:pt>
                <c:pt idx="53">
                  <c:v>104.79787042307701</c:v>
                </c:pt>
                <c:pt idx="54">
                  <c:v>104.79787042307701</c:v>
                </c:pt>
                <c:pt idx="55">
                  <c:v>104.79787042307701</c:v>
                </c:pt>
                <c:pt idx="56">
                  <c:v>104.79787042307701</c:v>
                </c:pt>
                <c:pt idx="57">
                  <c:v>104.79787042307701</c:v>
                </c:pt>
                <c:pt idx="58">
                  <c:v>104.79787042307701</c:v>
                </c:pt>
                <c:pt idx="59">
                  <c:v>104.79787042307701</c:v>
                </c:pt>
                <c:pt idx="60">
                  <c:v>104.79787042307701</c:v>
                </c:pt>
                <c:pt idx="61">
                  <c:v>104.79787042307701</c:v>
                </c:pt>
                <c:pt idx="62">
                  <c:v>104.79787042307701</c:v>
                </c:pt>
                <c:pt idx="63">
                  <c:v>104.79787042307701</c:v>
                </c:pt>
                <c:pt idx="64">
                  <c:v>104.79787042307701</c:v>
                </c:pt>
                <c:pt idx="65">
                  <c:v>104.79787042307701</c:v>
                </c:pt>
                <c:pt idx="66">
                  <c:v>104.79787042307701</c:v>
                </c:pt>
                <c:pt idx="67">
                  <c:v>104.79787042307701</c:v>
                </c:pt>
                <c:pt idx="68">
                  <c:v>104.79787042307701</c:v>
                </c:pt>
                <c:pt idx="69">
                  <c:v>104.79787042307701</c:v>
                </c:pt>
                <c:pt idx="70">
                  <c:v>104.79787042307701</c:v>
                </c:pt>
                <c:pt idx="71">
                  <c:v>104.79787042307701</c:v>
                </c:pt>
                <c:pt idx="72">
                  <c:v>104.79787042307701</c:v>
                </c:pt>
                <c:pt idx="73">
                  <c:v>104.79787042307701</c:v>
                </c:pt>
                <c:pt idx="74">
                  <c:v>104.79787042307701</c:v>
                </c:pt>
                <c:pt idx="75">
                  <c:v>104.79787042307701</c:v>
                </c:pt>
                <c:pt idx="76">
                  <c:v>104.79787042307701</c:v>
                </c:pt>
                <c:pt idx="77">
                  <c:v>104.79787042307701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053680"/>
        <c:axId val="534053288"/>
      </c:scatterChart>
      <c:valAx>
        <c:axId val="53405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053288"/>
        <c:crosses val="autoZero"/>
        <c:crossBetween val="midCat"/>
      </c:valAx>
      <c:valAx>
        <c:axId val="534053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05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contours'!$D$2:$D$82</c:f>
              <c:numCache>
                <c:formatCode>General</c:formatCode>
                <c:ptCount val="81"/>
                <c:pt idx="0">
                  <c:v>500.05169699999999</c:v>
                </c:pt>
                <c:pt idx="1">
                  <c:v>499.58041400000002</c:v>
                </c:pt>
                <c:pt idx="2">
                  <c:v>499.72164900000001</c:v>
                </c:pt>
                <c:pt idx="3">
                  <c:v>499.70889299999999</c:v>
                </c:pt>
                <c:pt idx="4">
                  <c:v>499.74121100000002</c:v>
                </c:pt>
                <c:pt idx="5">
                  <c:v>499.30426</c:v>
                </c:pt>
                <c:pt idx="6">
                  <c:v>499.88201900000001</c:v>
                </c:pt>
                <c:pt idx="7">
                  <c:v>411.91006499999997</c:v>
                </c:pt>
                <c:pt idx="8">
                  <c:v>411.47366299999999</c:v>
                </c:pt>
                <c:pt idx="9">
                  <c:v>412.548248</c:v>
                </c:pt>
                <c:pt idx="10">
                  <c:v>412.809845</c:v>
                </c:pt>
                <c:pt idx="11">
                  <c:v>412.55169699999999</c:v>
                </c:pt>
                <c:pt idx="12">
                  <c:v>412.108948</c:v>
                </c:pt>
                <c:pt idx="13">
                  <c:v>412.42501800000002</c:v>
                </c:pt>
                <c:pt idx="14">
                  <c:v>413.176849</c:v>
                </c:pt>
                <c:pt idx="15">
                  <c:v>370.61227400000001</c:v>
                </c:pt>
                <c:pt idx="16">
                  <c:v>372.17489599999999</c:v>
                </c:pt>
                <c:pt idx="17">
                  <c:v>371.11123700000002</c:v>
                </c:pt>
                <c:pt idx="18">
                  <c:v>370.99572799999999</c:v>
                </c:pt>
                <c:pt idx="19">
                  <c:v>370.60806300000002</c:v>
                </c:pt>
                <c:pt idx="20">
                  <c:v>370.77780200000001</c:v>
                </c:pt>
                <c:pt idx="21">
                  <c:v>370.98468000000003</c:v>
                </c:pt>
                <c:pt idx="22">
                  <c:v>370.53598</c:v>
                </c:pt>
                <c:pt idx="23">
                  <c:v>472.38207999999997</c:v>
                </c:pt>
                <c:pt idx="24">
                  <c:v>473.40936299999998</c:v>
                </c:pt>
                <c:pt idx="25">
                  <c:v>472.62844799999999</c:v>
                </c:pt>
                <c:pt idx="26">
                  <c:v>471.28106700000001</c:v>
                </c:pt>
                <c:pt idx="27">
                  <c:v>472.03222699999998</c:v>
                </c:pt>
                <c:pt idx="28">
                  <c:v>470.89386000000002</c:v>
                </c:pt>
                <c:pt idx="29">
                  <c:v>470.72464000000002</c:v>
                </c:pt>
                <c:pt idx="30">
                  <c:v>471.65588400000001</c:v>
                </c:pt>
                <c:pt idx="31">
                  <c:v>481.85769699999997</c:v>
                </c:pt>
                <c:pt idx="32">
                  <c:v>482.44735700000001</c:v>
                </c:pt>
                <c:pt idx="33">
                  <c:v>483.487976</c:v>
                </c:pt>
                <c:pt idx="34">
                  <c:v>481.44665500000002</c:v>
                </c:pt>
                <c:pt idx="35">
                  <c:v>482.20925899999997</c:v>
                </c:pt>
                <c:pt idx="36">
                  <c:v>481.99499500000002</c:v>
                </c:pt>
                <c:pt idx="37">
                  <c:v>482.12170400000002</c:v>
                </c:pt>
                <c:pt idx="38">
                  <c:v>423.95483400000001</c:v>
                </c:pt>
                <c:pt idx="39">
                  <c:v>423.47586100000001</c:v>
                </c:pt>
                <c:pt idx="40">
                  <c:v>424.20010400000001</c:v>
                </c:pt>
                <c:pt idx="41">
                  <c:v>423.61605800000001</c:v>
                </c:pt>
                <c:pt idx="42">
                  <c:v>422.92355300000003</c:v>
                </c:pt>
                <c:pt idx="43">
                  <c:v>423.16137700000002</c:v>
                </c:pt>
                <c:pt idx="44">
                  <c:v>423.87005599999998</c:v>
                </c:pt>
                <c:pt idx="45">
                  <c:v>424.03289799999999</c:v>
                </c:pt>
                <c:pt idx="46">
                  <c:v>423.62625100000002</c:v>
                </c:pt>
                <c:pt idx="47">
                  <c:v>423.26559400000002</c:v>
                </c:pt>
                <c:pt idx="48">
                  <c:v>423.49371300000001</c:v>
                </c:pt>
                <c:pt idx="49">
                  <c:v>423.69125400000001</c:v>
                </c:pt>
                <c:pt idx="50">
                  <c:v>423.20571899999999</c:v>
                </c:pt>
                <c:pt idx="51">
                  <c:v>423.17233299999998</c:v>
                </c:pt>
                <c:pt idx="52">
                  <c:v>423.27624500000002</c:v>
                </c:pt>
                <c:pt idx="53">
                  <c:v>424.04675300000002</c:v>
                </c:pt>
                <c:pt idx="54">
                  <c:v>423.25219700000002</c:v>
                </c:pt>
                <c:pt idx="55">
                  <c:v>423.61047400000001</c:v>
                </c:pt>
                <c:pt idx="56">
                  <c:v>331.00396699999999</c:v>
                </c:pt>
                <c:pt idx="57">
                  <c:v>331.001892</c:v>
                </c:pt>
                <c:pt idx="58">
                  <c:v>331.587738</c:v>
                </c:pt>
                <c:pt idx="59">
                  <c:v>331.09115600000001</c:v>
                </c:pt>
                <c:pt idx="60">
                  <c:v>331.22369400000002</c:v>
                </c:pt>
                <c:pt idx="61">
                  <c:v>331.39245599999998</c:v>
                </c:pt>
                <c:pt idx="62">
                  <c:v>331.55633499999999</c:v>
                </c:pt>
                <c:pt idx="63">
                  <c:v>331.93966699999999</c:v>
                </c:pt>
                <c:pt idx="64">
                  <c:v>331.35318000000001</c:v>
                </c:pt>
                <c:pt idx="65">
                  <c:v>362.22839399999998</c:v>
                </c:pt>
                <c:pt idx="66">
                  <c:v>362.48782299999999</c:v>
                </c:pt>
                <c:pt idx="67">
                  <c:v>362.47170999999997</c:v>
                </c:pt>
                <c:pt idx="68">
                  <c:v>362.869598</c:v>
                </c:pt>
                <c:pt idx="69">
                  <c:v>362.43545499999999</c:v>
                </c:pt>
                <c:pt idx="70">
                  <c:v>361.96154799999999</c:v>
                </c:pt>
                <c:pt idx="71">
                  <c:v>361.66143799999998</c:v>
                </c:pt>
                <c:pt idx="72">
                  <c:v>361.57809400000002</c:v>
                </c:pt>
                <c:pt idx="73">
                  <c:v>361.45404100000002</c:v>
                </c:pt>
                <c:pt idx="74">
                  <c:v>300.86496</c:v>
                </c:pt>
                <c:pt idx="75">
                  <c:v>301.18731700000001</c:v>
                </c:pt>
                <c:pt idx="76">
                  <c:v>301.523956</c:v>
                </c:pt>
                <c:pt idx="77">
                  <c:v>300.48440599999998</c:v>
                </c:pt>
                <c:pt idx="78">
                  <c:v>300.79544099999998</c:v>
                </c:pt>
                <c:pt idx="79">
                  <c:v>300.85876500000001</c:v>
                </c:pt>
                <c:pt idx="80">
                  <c:v>301.37286399999999</c:v>
                </c:pt>
              </c:numCache>
            </c:numRef>
          </c:xVal>
          <c:yVal>
            <c:numRef>
              <c:f>' 10 contours'!$C$2:$C$82</c:f>
              <c:numCache>
                <c:formatCode>General</c:formatCode>
                <c:ptCount val="81"/>
                <c:pt idx="0">
                  <c:v>499.746826</c:v>
                </c:pt>
                <c:pt idx="1">
                  <c:v>499.082855</c:v>
                </c:pt>
                <c:pt idx="2">
                  <c:v>499.27749599999999</c:v>
                </c:pt>
                <c:pt idx="3">
                  <c:v>501.73675500000002</c:v>
                </c:pt>
                <c:pt idx="4">
                  <c:v>502.14950599999997</c:v>
                </c:pt>
                <c:pt idx="5">
                  <c:v>500.40655500000003</c:v>
                </c:pt>
                <c:pt idx="6">
                  <c:v>499.46530200000001</c:v>
                </c:pt>
                <c:pt idx="7">
                  <c:v>413.11819500000001</c:v>
                </c:pt>
                <c:pt idx="8">
                  <c:v>410.38385</c:v>
                </c:pt>
                <c:pt idx="9">
                  <c:v>415.43454000000003</c:v>
                </c:pt>
                <c:pt idx="10">
                  <c:v>414.26263399999999</c:v>
                </c:pt>
                <c:pt idx="11">
                  <c:v>413.97525000000002</c:v>
                </c:pt>
                <c:pt idx="12">
                  <c:v>415.28213499999998</c:v>
                </c:pt>
                <c:pt idx="13">
                  <c:v>414.26132200000001</c:v>
                </c:pt>
                <c:pt idx="14">
                  <c:v>414.30737299999998</c:v>
                </c:pt>
                <c:pt idx="15">
                  <c:v>372.40689099999997</c:v>
                </c:pt>
                <c:pt idx="16">
                  <c:v>371.57681300000002</c:v>
                </c:pt>
                <c:pt idx="17">
                  <c:v>371.47360200000003</c:v>
                </c:pt>
                <c:pt idx="18">
                  <c:v>371.23135400000001</c:v>
                </c:pt>
                <c:pt idx="19">
                  <c:v>370.927795</c:v>
                </c:pt>
                <c:pt idx="20">
                  <c:v>372.15701300000001</c:v>
                </c:pt>
                <c:pt idx="21">
                  <c:v>372.07934599999999</c:v>
                </c:pt>
                <c:pt idx="22">
                  <c:v>371.85144000000003</c:v>
                </c:pt>
                <c:pt idx="23">
                  <c:v>473.46002199999998</c:v>
                </c:pt>
                <c:pt idx="24">
                  <c:v>470.765961</c:v>
                </c:pt>
                <c:pt idx="25">
                  <c:v>470.61608899999999</c:v>
                </c:pt>
                <c:pt idx="26">
                  <c:v>471.81494099999998</c:v>
                </c:pt>
                <c:pt idx="27">
                  <c:v>473.09927399999998</c:v>
                </c:pt>
                <c:pt idx="28">
                  <c:v>470.55367999999999</c:v>
                </c:pt>
                <c:pt idx="29">
                  <c:v>470.26626599999997</c:v>
                </c:pt>
                <c:pt idx="30">
                  <c:v>472.55819700000001</c:v>
                </c:pt>
                <c:pt idx="31">
                  <c:v>480.65603599999997</c:v>
                </c:pt>
                <c:pt idx="32">
                  <c:v>480.66711400000003</c:v>
                </c:pt>
                <c:pt idx="33">
                  <c:v>480.71511800000002</c:v>
                </c:pt>
                <c:pt idx="34">
                  <c:v>480.84063700000002</c:v>
                </c:pt>
                <c:pt idx="35">
                  <c:v>480.70428500000003</c:v>
                </c:pt>
                <c:pt idx="36">
                  <c:v>480.71545400000002</c:v>
                </c:pt>
                <c:pt idx="37">
                  <c:v>480.66378800000001</c:v>
                </c:pt>
                <c:pt idx="38">
                  <c:v>422.64007600000002</c:v>
                </c:pt>
                <c:pt idx="39">
                  <c:v>422.30371100000002</c:v>
                </c:pt>
                <c:pt idx="40">
                  <c:v>422.205872</c:v>
                </c:pt>
                <c:pt idx="41">
                  <c:v>423.80993699999999</c:v>
                </c:pt>
                <c:pt idx="42">
                  <c:v>422.51361100000003</c:v>
                </c:pt>
                <c:pt idx="43">
                  <c:v>422.39941399999998</c:v>
                </c:pt>
                <c:pt idx="44">
                  <c:v>422.79013099999997</c:v>
                </c:pt>
                <c:pt idx="45">
                  <c:v>422.37704500000001</c:v>
                </c:pt>
                <c:pt idx="46">
                  <c:v>422.371307</c:v>
                </c:pt>
                <c:pt idx="47">
                  <c:v>422.15332000000001</c:v>
                </c:pt>
                <c:pt idx="48">
                  <c:v>422.37579299999999</c:v>
                </c:pt>
                <c:pt idx="49">
                  <c:v>422.56130999999999</c:v>
                </c:pt>
                <c:pt idx="50">
                  <c:v>421.88012700000002</c:v>
                </c:pt>
                <c:pt idx="51">
                  <c:v>421.97958399999999</c:v>
                </c:pt>
                <c:pt idx="52">
                  <c:v>422.36038200000002</c:v>
                </c:pt>
                <c:pt idx="53">
                  <c:v>421.76019300000002</c:v>
                </c:pt>
                <c:pt idx="54">
                  <c:v>422.17846700000001</c:v>
                </c:pt>
                <c:pt idx="55">
                  <c:v>421.923767</c:v>
                </c:pt>
                <c:pt idx="56">
                  <c:v>328.936646</c:v>
                </c:pt>
                <c:pt idx="57">
                  <c:v>328.82369999999997</c:v>
                </c:pt>
                <c:pt idx="58">
                  <c:v>328.88085899999999</c:v>
                </c:pt>
                <c:pt idx="59">
                  <c:v>329.26159699999999</c:v>
                </c:pt>
                <c:pt idx="60">
                  <c:v>329.11843900000002</c:v>
                </c:pt>
                <c:pt idx="61">
                  <c:v>329.03558299999997</c:v>
                </c:pt>
                <c:pt idx="62">
                  <c:v>329.09088100000002</c:v>
                </c:pt>
                <c:pt idx="63">
                  <c:v>328.98635899999999</c:v>
                </c:pt>
                <c:pt idx="64">
                  <c:v>329.227417</c:v>
                </c:pt>
                <c:pt idx="65">
                  <c:v>362.77093500000001</c:v>
                </c:pt>
                <c:pt idx="66">
                  <c:v>362.74847399999999</c:v>
                </c:pt>
                <c:pt idx="67">
                  <c:v>362.61788899999999</c:v>
                </c:pt>
                <c:pt idx="68">
                  <c:v>362.73965500000003</c:v>
                </c:pt>
                <c:pt idx="69">
                  <c:v>362.65096999999997</c:v>
                </c:pt>
                <c:pt idx="70">
                  <c:v>362.089203</c:v>
                </c:pt>
                <c:pt idx="71">
                  <c:v>362.30438199999998</c:v>
                </c:pt>
                <c:pt idx="72">
                  <c:v>361.99752799999999</c:v>
                </c:pt>
                <c:pt idx="73">
                  <c:v>361.99044800000001</c:v>
                </c:pt>
                <c:pt idx="74">
                  <c:v>298.93951399999997</c:v>
                </c:pt>
                <c:pt idx="75">
                  <c:v>298.83010899999999</c:v>
                </c:pt>
                <c:pt idx="76">
                  <c:v>298.83975199999998</c:v>
                </c:pt>
                <c:pt idx="77">
                  <c:v>299.05078099999997</c:v>
                </c:pt>
                <c:pt idx="78">
                  <c:v>299.05838</c:v>
                </c:pt>
                <c:pt idx="79">
                  <c:v>298.58343500000001</c:v>
                </c:pt>
                <c:pt idx="80">
                  <c:v>298.54580700000002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055640"/>
        <c:axId val="534056424"/>
      </c:scatterChart>
      <c:valAx>
        <c:axId val="534055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056424"/>
        <c:crosses val="autoZero"/>
        <c:crossBetween val="midCat"/>
      </c:valAx>
      <c:valAx>
        <c:axId val="53405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055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contours'!$F$2:$F$82</c:f>
              <c:numCache>
                <c:formatCode>General</c:formatCode>
                <c:ptCount val="81"/>
                <c:pt idx="0">
                  <c:v>499.89926149999997</c:v>
                </c:pt>
                <c:pt idx="1">
                  <c:v>499.33163450000001</c:v>
                </c:pt>
                <c:pt idx="2">
                  <c:v>499.4995725</c:v>
                </c:pt>
                <c:pt idx="3">
                  <c:v>500.722824</c:v>
                </c:pt>
                <c:pt idx="4">
                  <c:v>500.9453585</c:v>
                </c:pt>
                <c:pt idx="5">
                  <c:v>499.85540750000001</c:v>
                </c:pt>
                <c:pt idx="6">
                  <c:v>499.67366049999998</c:v>
                </c:pt>
                <c:pt idx="7">
                  <c:v>412.51413000000002</c:v>
                </c:pt>
                <c:pt idx="8">
                  <c:v>410.92875649999996</c:v>
                </c:pt>
                <c:pt idx="9">
                  <c:v>413.99139400000001</c:v>
                </c:pt>
                <c:pt idx="10">
                  <c:v>413.53623949999997</c:v>
                </c:pt>
                <c:pt idx="11">
                  <c:v>413.26347350000003</c:v>
                </c:pt>
                <c:pt idx="12">
                  <c:v>413.69554149999999</c:v>
                </c:pt>
                <c:pt idx="13">
                  <c:v>413.34316999999999</c:v>
                </c:pt>
                <c:pt idx="14">
                  <c:v>413.74211100000002</c:v>
                </c:pt>
                <c:pt idx="15">
                  <c:v>371.50958249999996</c:v>
                </c:pt>
                <c:pt idx="16">
                  <c:v>371.8758545</c:v>
                </c:pt>
                <c:pt idx="17">
                  <c:v>371.29241950000005</c:v>
                </c:pt>
                <c:pt idx="18">
                  <c:v>371.113541</c:v>
                </c:pt>
                <c:pt idx="19">
                  <c:v>370.76792899999998</c:v>
                </c:pt>
                <c:pt idx="20">
                  <c:v>371.46740750000004</c:v>
                </c:pt>
                <c:pt idx="21">
                  <c:v>371.53201300000001</c:v>
                </c:pt>
                <c:pt idx="22">
                  <c:v>371.19371000000001</c:v>
                </c:pt>
                <c:pt idx="23">
                  <c:v>472.92105099999998</c:v>
                </c:pt>
                <c:pt idx="24">
                  <c:v>472.08766200000002</c:v>
                </c:pt>
                <c:pt idx="25">
                  <c:v>471.62226850000002</c:v>
                </c:pt>
                <c:pt idx="26">
                  <c:v>471.54800399999999</c:v>
                </c:pt>
                <c:pt idx="27">
                  <c:v>472.56575049999998</c:v>
                </c:pt>
                <c:pt idx="28">
                  <c:v>470.72377</c:v>
                </c:pt>
                <c:pt idx="29">
                  <c:v>470.495453</c:v>
                </c:pt>
                <c:pt idx="30">
                  <c:v>472.10704050000004</c:v>
                </c:pt>
                <c:pt idx="31">
                  <c:v>481.2568665</c:v>
                </c:pt>
                <c:pt idx="32">
                  <c:v>481.55723550000005</c:v>
                </c:pt>
                <c:pt idx="33">
                  <c:v>482.10154699999998</c:v>
                </c:pt>
                <c:pt idx="34">
                  <c:v>481.14364599999999</c:v>
                </c:pt>
                <c:pt idx="35">
                  <c:v>481.456772</c:v>
                </c:pt>
                <c:pt idx="36">
                  <c:v>481.35522450000002</c:v>
                </c:pt>
                <c:pt idx="37">
                  <c:v>481.39274599999999</c:v>
                </c:pt>
                <c:pt idx="38">
                  <c:v>423.29745500000001</c:v>
                </c:pt>
                <c:pt idx="39">
                  <c:v>422.88978600000002</c:v>
                </c:pt>
                <c:pt idx="40">
                  <c:v>423.202988</c:v>
                </c:pt>
                <c:pt idx="41">
                  <c:v>423.71299750000003</c:v>
                </c:pt>
                <c:pt idx="42">
                  <c:v>422.71858200000003</c:v>
                </c:pt>
                <c:pt idx="43">
                  <c:v>422.7803955</c:v>
                </c:pt>
                <c:pt idx="44">
                  <c:v>423.33009349999998</c:v>
                </c:pt>
                <c:pt idx="45">
                  <c:v>423.2049715</c:v>
                </c:pt>
                <c:pt idx="46">
                  <c:v>422.99877900000001</c:v>
                </c:pt>
                <c:pt idx="47">
                  <c:v>422.70945700000004</c:v>
                </c:pt>
                <c:pt idx="48">
                  <c:v>422.934753</c:v>
                </c:pt>
                <c:pt idx="49">
                  <c:v>423.126282</c:v>
                </c:pt>
                <c:pt idx="50">
                  <c:v>422.54292299999997</c:v>
                </c:pt>
                <c:pt idx="51">
                  <c:v>422.57595849999996</c:v>
                </c:pt>
                <c:pt idx="52">
                  <c:v>422.81831350000004</c:v>
                </c:pt>
                <c:pt idx="53">
                  <c:v>422.90347300000002</c:v>
                </c:pt>
                <c:pt idx="54">
                  <c:v>422.71533199999999</c:v>
                </c:pt>
                <c:pt idx="55">
                  <c:v>422.76712050000003</c:v>
                </c:pt>
                <c:pt idx="56">
                  <c:v>329.97030649999999</c:v>
                </c:pt>
                <c:pt idx="57">
                  <c:v>329.91279599999996</c:v>
                </c:pt>
                <c:pt idx="58">
                  <c:v>330.23429850000002</c:v>
                </c:pt>
                <c:pt idx="59">
                  <c:v>330.1763765</c:v>
                </c:pt>
                <c:pt idx="60">
                  <c:v>330.17106650000005</c:v>
                </c:pt>
                <c:pt idx="61">
                  <c:v>330.21401949999995</c:v>
                </c:pt>
                <c:pt idx="62">
                  <c:v>330.32360800000004</c:v>
                </c:pt>
                <c:pt idx="63">
                  <c:v>330.46301299999999</c:v>
                </c:pt>
                <c:pt idx="64">
                  <c:v>330.29029850000001</c:v>
                </c:pt>
                <c:pt idx="65">
                  <c:v>362.49966449999999</c:v>
                </c:pt>
                <c:pt idx="66">
                  <c:v>362.61814849999996</c:v>
                </c:pt>
                <c:pt idx="67">
                  <c:v>362.54479949999995</c:v>
                </c:pt>
                <c:pt idx="68">
                  <c:v>362.80462650000004</c:v>
                </c:pt>
                <c:pt idx="69">
                  <c:v>362.54321249999998</c:v>
                </c:pt>
                <c:pt idx="70">
                  <c:v>362.0253755</c:v>
                </c:pt>
                <c:pt idx="71">
                  <c:v>361.98290999999995</c:v>
                </c:pt>
                <c:pt idx="72">
                  <c:v>361.78781100000003</c:v>
                </c:pt>
                <c:pt idx="73">
                  <c:v>361.72224449999999</c:v>
                </c:pt>
                <c:pt idx="74">
                  <c:v>299.90223700000001</c:v>
                </c:pt>
                <c:pt idx="75">
                  <c:v>300.008713</c:v>
                </c:pt>
                <c:pt idx="76">
                  <c:v>300.18185399999999</c:v>
                </c:pt>
                <c:pt idx="77">
                  <c:v>299.76759349999998</c:v>
                </c:pt>
                <c:pt idx="78">
                  <c:v>299.92691049999996</c:v>
                </c:pt>
                <c:pt idx="79">
                  <c:v>299.72109999999998</c:v>
                </c:pt>
                <c:pt idx="80">
                  <c:v>299.95933550000001</c:v>
                </c:pt>
              </c:numCache>
            </c:numRef>
          </c:xVal>
          <c:yVal>
            <c:numRef>
              <c:f>' 10 contours'!$E$2:$E$82</c:f>
              <c:numCache>
                <c:formatCode>General</c:formatCode>
                <c:ptCount val="81"/>
                <c:pt idx="0">
                  <c:v>0.30487099999999145</c:v>
                </c:pt>
                <c:pt idx="1">
                  <c:v>0.49755900000002384</c:v>
                </c:pt>
                <c:pt idx="2">
                  <c:v>0.44415300000002844</c:v>
                </c:pt>
                <c:pt idx="3">
                  <c:v>-2.0278620000000274</c:v>
                </c:pt>
                <c:pt idx="4">
                  <c:v>-2.4082949999999528</c:v>
                </c:pt>
                <c:pt idx="5">
                  <c:v>-1.1022950000000264</c:v>
                </c:pt>
                <c:pt idx="6">
                  <c:v>0.41671700000000556</c:v>
                </c:pt>
                <c:pt idx="7">
                  <c:v>-1.2081300000000397</c:v>
                </c:pt>
                <c:pt idx="8">
                  <c:v>1.0898129999999924</c:v>
                </c:pt>
                <c:pt idx="9">
                  <c:v>-2.8862920000000258</c:v>
                </c:pt>
                <c:pt idx="10">
                  <c:v>-1.4527889999999957</c:v>
                </c:pt>
                <c:pt idx="11">
                  <c:v>-1.4235530000000267</c:v>
                </c:pt>
                <c:pt idx="12">
                  <c:v>-3.1731869999999844</c:v>
                </c:pt>
                <c:pt idx="13">
                  <c:v>-1.8363039999999842</c:v>
                </c:pt>
                <c:pt idx="14">
                  <c:v>-1.1305239999999799</c:v>
                </c:pt>
                <c:pt idx="15">
                  <c:v>-1.7946169999999597</c:v>
                </c:pt>
                <c:pt idx="16">
                  <c:v>0.59808299999997416</c:v>
                </c:pt>
                <c:pt idx="17">
                  <c:v>-0.36236500000001115</c:v>
                </c:pt>
                <c:pt idx="18">
                  <c:v>-0.23562600000002476</c:v>
                </c:pt>
                <c:pt idx="19">
                  <c:v>-0.31973199999998769</c:v>
                </c:pt>
                <c:pt idx="20">
                  <c:v>-1.379210999999998</c:v>
                </c:pt>
                <c:pt idx="21">
                  <c:v>-1.0946659999999611</c:v>
                </c:pt>
                <c:pt idx="22">
                  <c:v>-1.31546000000003</c:v>
                </c:pt>
                <c:pt idx="23">
                  <c:v>-1.0779420000000073</c:v>
                </c:pt>
                <c:pt idx="24">
                  <c:v>2.6434019999999805</c:v>
                </c:pt>
                <c:pt idx="25">
                  <c:v>2.0123590000000036</c:v>
                </c:pt>
                <c:pt idx="26">
                  <c:v>-0.53387399999996887</c:v>
                </c:pt>
                <c:pt idx="27">
                  <c:v>-1.0670470000000023</c:v>
                </c:pt>
                <c:pt idx="28">
                  <c:v>0.34018000000003212</c:v>
                </c:pt>
                <c:pt idx="29">
                  <c:v>0.45837400000004891</c:v>
                </c:pt>
                <c:pt idx="30">
                  <c:v>-0.90231299999999237</c:v>
                </c:pt>
                <c:pt idx="31">
                  <c:v>1.2016610000000014</c:v>
                </c:pt>
                <c:pt idx="32">
                  <c:v>1.7802429999999845</c:v>
                </c:pt>
                <c:pt idx="33">
                  <c:v>2.7728579999999852</c:v>
                </c:pt>
                <c:pt idx="34">
                  <c:v>0.60601800000000594</c:v>
                </c:pt>
                <c:pt idx="35">
                  <c:v>1.5049739999999474</c:v>
                </c:pt>
                <c:pt idx="36">
                  <c:v>1.2795409999999947</c:v>
                </c:pt>
                <c:pt idx="37">
                  <c:v>1.4579160000000115</c:v>
                </c:pt>
                <c:pt idx="38">
                  <c:v>1.3147579999999834</c:v>
                </c:pt>
                <c:pt idx="39">
                  <c:v>1.1721499999999878</c:v>
                </c:pt>
                <c:pt idx="40">
                  <c:v>1.9942320000000109</c:v>
                </c:pt>
                <c:pt idx="41">
                  <c:v>-0.19387899999998126</c:v>
                </c:pt>
                <c:pt idx="42">
                  <c:v>0.40994200000000092</c:v>
                </c:pt>
                <c:pt idx="43">
                  <c:v>0.76196300000003703</c:v>
                </c:pt>
                <c:pt idx="44">
                  <c:v>1.0799250000000029</c:v>
                </c:pt>
                <c:pt idx="45">
                  <c:v>1.6558529999999791</c:v>
                </c:pt>
                <c:pt idx="46">
                  <c:v>1.2549440000000232</c:v>
                </c:pt>
                <c:pt idx="47">
                  <c:v>1.1122740000000135</c:v>
                </c:pt>
                <c:pt idx="48">
                  <c:v>1.1179200000000264</c:v>
                </c:pt>
                <c:pt idx="49">
                  <c:v>1.1299440000000232</c:v>
                </c:pt>
                <c:pt idx="50">
                  <c:v>1.3255919999999719</c:v>
                </c:pt>
                <c:pt idx="51">
                  <c:v>1.1927489999999921</c:v>
                </c:pt>
                <c:pt idx="52">
                  <c:v>0.91586300000000165</c:v>
                </c:pt>
                <c:pt idx="53">
                  <c:v>2.2865600000000086</c:v>
                </c:pt>
                <c:pt idx="54">
                  <c:v>1.0737300000000118</c:v>
                </c:pt>
                <c:pt idx="55">
                  <c:v>1.6867070000000126</c:v>
                </c:pt>
                <c:pt idx="56">
                  <c:v>2.0673209999999926</c:v>
                </c:pt>
                <c:pt idx="57">
                  <c:v>2.1781920000000241</c:v>
                </c:pt>
                <c:pt idx="58">
                  <c:v>2.7068790000000149</c:v>
                </c:pt>
                <c:pt idx="59">
                  <c:v>1.8295590000000175</c:v>
                </c:pt>
                <c:pt idx="60">
                  <c:v>2.1052549999999997</c:v>
                </c:pt>
                <c:pt idx="61">
                  <c:v>2.3568730000000073</c:v>
                </c:pt>
                <c:pt idx="62">
                  <c:v>2.4654539999999656</c:v>
                </c:pt>
                <c:pt idx="63">
                  <c:v>2.9533079999999927</c:v>
                </c:pt>
                <c:pt idx="64">
                  <c:v>2.1257630000000063</c:v>
                </c:pt>
                <c:pt idx="65">
                  <c:v>-0.54254100000002836</c:v>
                </c:pt>
                <c:pt idx="66">
                  <c:v>-0.26065099999999575</c:v>
                </c:pt>
                <c:pt idx="67">
                  <c:v>-0.14617900000001782</c:v>
                </c:pt>
                <c:pt idx="68">
                  <c:v>0.12994299999996883</c:v>
                </c:pt>
                <c:pt idx="69">
                  <c:v>-0.21551499999998214</c:v>
                </c:pt>
                <c:pt idx="70">
                  <c:v>-0.12765500000000429</c:v>
                </c:pt>
                <c:pt idx="71">
                  <c:v>-0.64294399999999996</c:v>
                </c:pt>
                <c:pt idx="72">
                  <c:v>-0.419433999999967</c:v>
                </c:pt>
                <c:pt idx="73">
                  <c:v>-0.53640699999999697</c:v>
                </c:pt>
                <c:pt idx="74">
                  <c:v>1.9254460000000222</c:v>
                </c:pt>
                <c:pt idx="75">
                  <c:v>2.3572080000000142</c:v>
                </c:pt>
                <c:pt idx="76">
                  <c:v>2.6842040000000225</c:v>
                </c:pt>
                <c:pt idx="77">
                  <c:v>1.4336250000000064</c:v>
                </c:pt>
                <c:pt idx="78">
                  <c:v>1.7370609999999829</c:v>
                </c:pt>
                <c:pt idx="79">
                  <c:v>2.2753299999999967</c:v>
                </c:pt>
                <c:pt idx="80">
                  <c:v>2.827056999999968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contours'!$F$2:$F$82</c:f>
              <c:numCache>
                <c:formatCode>General</c:formatCode>
                <c:ptCount val="81"/>
                <c:pt idx="0">
                  <c:v>499.89926149999997</c:v>
                </c:pt>
                <c:pt idx="1">
                  <c:v>499.33163450000001</c:v>
                </c:pt>
                <c:pt idx="2">
                  <c:v>499.4995725</c:v>
                </c:pt>
                <c:pt idx="3">
                  <c:v>500.722824</c:v>
                </c:pt>
                <c:pt idx="4">
                  <c:v>500.9453585</c:v>
                </c:pt>
                <c:pt idx="5">
                  <c:v>499.85540750000001</c:v>
                </c:pt>
                <c:pt idx="6">
                  <c:v>499.67366049999998</c:v>
                </c:pt>
                <c:pt idx="7">
                  <c:v>412.51413000000002</c:v>
                </c:pt>
                <c:pt idx="8">
                  <c:v>410.92875649999996</c:v>
                </c:pt>
                <c:pt idx="9">
                  <c:v>413.99139400000001</c:v>
                </c:pt>
                <c:pt idx="10">
                  <c:v>413.53623949999997</c:v>
                </c:pt>
                <c:pt idx="11">
                  <c:v>413.26347350000003</c:v>
                </c:pt>
                <c:pt idx="12">
                  <c:v>413.69554149999999</c:v>
                </c:pt>
                <c:pt idx="13">
                  <c:v>413.34316999999999</c:v>
                </c:pt>
                <c:pt idx="14">
                  <c:v>413.74211100000002</c:v>
                </c:pt>
                <c:pt idx="15">
                  <c:v>371.50958249999996</c:v>
                </c:pt>
                <c:pt idx="16">
                  <c:v>371.8758545</c:v>
                </c:pt>
                <c:pt idx="17">
                  <c:v>371.29241950000005</c:v>
                </c:pt>
                <c:pt idx="18">
                  <c:v>371.113541</c:v>
                </c:pt>
                <c:pt idx="19">
                  <c:v>370.76792899999998</c:v>
                </c:pt>
                <c:pt idx="20">
                  <c:v>371.46740750000004</c:v>
                </c:pt>
                <c:pt idx="21">
                  <c:v>371.53201300000001</c:v>
                </c:pt>
                <c:pt idx="22">
                  <c:v>371.19371000000001</c:v>
                </c:pt>
                <c:pt idx="23">
                  <c:v>472.92105099999998</c:v>
                </c:pt>
                <c:pt idx="24">
                  <c:v>472.08766200000002</c:v>
                </c:pt>
                <c:pt idx="25">
                  <c:v>471.62226850000002</c:v>
                </c:pt>
                <c:pt idx="26">
                  <c:v>471.54800399999999</c:v>
                </c:pt>
                <c:pt idx="27">
                  <c:v>472.56575049999998</c:v>
                </c:pt>
                <c:pt idx="28">
                  <c:v>470.72377</c:v>
                </c:pt>
                <c:pt idx="29">
                  <c:v>470.495453</c:v>
                </c:pt>
                <c:pt idx="30">
                  <c:v>472.10704050000004</c:v>
                </c:pt>
                <c:pt idx="31">
                  <c:v>481.2568665</c:v>
                </c:pt>
                <c:pt idx="32">
                  <c:v>481.55723550000005</c:v>
                </c:pt>
                <c:pt idx="33">
                  <c:v>482.10154699999998</c:v>
                </c:pt>
                <c:pt idx="34">
                  <c:v>481.14364599999999</c:v>
                </c:pt>
                <c:pt idx="35">
                  <c:v>481.456772</c:v>
                </c:pt>
                <c:pt idx="36">
                  <c:v>481.35522450000002</c:v>
                </c:pt>
                <c:pt idx="37">
                  <c:v>481.39274599999999</c:v>
                </c:pt>
                <c:pt idx="38">
                  <c:v>423.29745500000001</c:v>
                </c:pt>
                <c:pt idx="39">
                  <c:v>422.88978600000002</c:v>
                </c:pt>
                <c:pt idx="40">
                  <c:v>423.202988</c:v>
                </c:pt>
                <c:pt idx="41">
                  <c:v>423.71299750000003</c:v>
                </c:pt>
                <c:pt idx="42">
                  <c:v>422.71858200000003</c:v>
                </c:pt>
                <c:pt idx="43">
                  <c:v>422.7803955</c:v>
                </c:pt>
                <c:pt idx="44">
                  <c:v>423.33009349999998</c:v>
                </c:pt>
                <c:pt idx="45">
                  <c:v>423.2049715</c:v>
                </c:pt>
                <c:pt idx="46">
                  <c:v>422.99877900000001</c:v>
                </c:pt>
                <c:pt idx="47">
                  <c:v>422.70945700000004</c:v>
                </c:pt>
                <c:pt idx="48">
                  <c:v>422.934753</c:v>
                </c:pt>
                <c:pt idx="49">
                  <c:v>423.126282</c:v>
                </c:pt>
                <c:pt idx="50">
                  <c:v>422.54292299999997</c:v>
                </c:pt>
                <c:pt idx="51">
                  <c:v>422.57595849999996</c:v>
                </c:pt>
                <c:pt idx="52">
                  <c:v>422.81831350000004</c:v>
                </c:pt>
                <c:pt idx="53">
                  <c:v>422.90347300000002</c:v>
                </c:pt>
                <c:pt idx="54">
                  <c:v>422.71533199999999</c:v>
                </c:pt>
                <c:pt idx="55">
                  <c:v>422.76712050000003</c:v>
                </c:pt>
                <c:pt idx="56">
                  <c:v>329.97030649999999</c:v>
                </c:pt>
                <c:pt idx="57">
                  <c:v>329.91279599999996</c:v>
                </c:pt>
                <c:pt idx="58">
                  <c:v>330.23429850000002</c:v>
                </c:pt>
                <c:pt idx="59">
                  <c:v>330.1763765</c:v>
                </c:pt>
                <c:pt idx="60">
                  <c:v>330.17106650000005</c:v>
                </c:pt>
                <c:pt idx="61">
                  <c:v>330.21401949999995</c:v>
                </c:pt>
                <c:pt idx="62">
                  <c:v>330.32360800000004</c:v>
                </c:pt>
                <c:pt idx="63">
                  <c:v>330.46301299999999</c:v>
                </c:pt>
                <c:pt idx="64">
                  <c:v>330.29029850000001</c:v>
                </c:pt>
                <c:pt idx="65">
                  <c:v>362.49966449999999</c:v>
                </c:pt>
                <c:pt idx="66">
                  <c:v>362.61814849999996</c:v>
                </c:pt>
                <c:pt idx="67">
                  <c:v>362.54479949999995</c:v>
                </c:pt>
                <c:pt idx="68">
                  <c:v>362.80462650000004</c:v>
                </c:pt>
                <c:pt idx="69">
                  <c:v>362.54321249999998</c:v>
                </c:pt>
                <c:pt idx="70">
                  <c:v>362.0253755</c:v>
                </c:pt>
                <c:pt idx="71">
                  <c:v>361.98290999999995</c:v>
                </c:pt>
                <c:pt idx="72">
                  <c:v>361.78781100000003</c:v>
                </c:pt>
                <c:pt idx="73">
                  <c:v>361.72224449999999</c:v>
                </c:pt>
                <c:pt idx="74">
                  <c:v>299.90223700000001</c:v>
                </c:pt>
                <c:pt idx="75">
                  <c:v>300.008713</c:v>
                </c:pt>
                <c:pt idx="76">
                  <c:v>300.18185399999999</c:v>
                </c:pt>
                <c:pt idx="77">
                  <c:v>299.76759349999998</c:v>
                </c:pt>
                <c:pt idx="78">
                  <c:v>299.92691049999996</c:v>
                </c:pt>
                <c:pt idx="79">
                  <c:v>299.72109999999998</c:v>
                </c:pt>
                <c:pt idx="80">
                  <c:v>299.95933550000001</c:v>
                </c:pt>
              </c:numCache>
            </c:numRef>
          </c:xVal>
          <c:yVal>
            <c:numRef>
              <c:f>' 10 contours'!$G$2:$G$82</c:f>
              <c:numCache>
                <c:formatCode>General</c:formatCode>
                <c:ptCount val="81"/>
                <c:pt idx="0">
                  <c:v>-2.331932817190979</c:v>
                </c:pt>
                <c:pt idx="1">
                  <c:v>-2.331932817190979</c:v>
                </c:pt>
                <c:pt idx="2">
                  <c:v>-2.331932817190979</c:v>
                </c:pt>
                <c:pt idx="3">
                  <c:v>-2.331932817190979</c:v>
                </c:pt>
                <c:pt idx="4">
                  <c:v>-2.331932817190979</c:v>
                </c:pt>
                <c:pt idx="5">
                  <c:v>-2.331932817190979</c:v>
                </c:pt>
                <c:pt idx="6">
                  <c:v>-2.331932817190979</c:v>
                </c:pt>
                <c:pt idx="7">
                  <c:v>-2.331932817190979</c:v>
                </c:pt>
                <c:pt idx="8">
                  <c:v>-2.331932817190979</c:v>
                </c:pt>
                <c:pt idx="9">
                  <c:v>-2.331932817190979</c:v>
                </c:pt>
                <c:pt idx="10">
                  <c:v>-2.331932817190979</c:v>
                </c:pt>
                <c:pt idx="11">
                  <c:v>-2.331932817190979</c:v>
                </c:pt>
                <c:pt idx="12">
                  <c:v>-2.331932817190979</c:v>
                </c:pt>
                <c:pt idx="13">
                  <c:v>-2.331932817190979</c:v>
                </c:pt>
                <c:pt idx="14">
                  <c:v>-2.331932817190979</c:v>
                </c:pt>
                <c:pt idx="15">
                  <c:v>-2.331932817190979</c:v>
                </c:pt>
                <c:pt idx="16">
                  <c:v>-2.331932817190979</c:v>
                </c:pt>
                <c:pt idx="17">
                  <c:v>-2.331932817190979</c:v>
                </c:pt>
                <c:pt idx="18">
                  <c:v>-2.331932817190979</c:v>
                </c:pt>
                <c:pt idx="19">
                  <c:v>-2.331932817190979</c:v>
                </c:pt>
                <c:pt idx="20">
                  <c:v>-2.331932817190979</c:v>
                </c:pt>
                <c:pt idx="21">
                  <c:v>-2.331932817190979</c:v>
                </c:pt>
                <c:pt idx="22">
                  <c:v>-2.331932817190979</c:v>
                </c:pt>
                <c:pt idx="23">
                  <c:v>-2.331932817190979</c:v>
                </c:pt>
                <c:pt idx="24">
                  <c:v>-2.331932817190979</c:v>
                </c:pt>
                <c:pt idx="25">
                  <c:v>-2.331932817190979</c:v>
                </c:pt>
                <c:pt idx="26">
                  <c:v>-2.331932817190979</c:v>
                </c:pt>
                <c:pt idx="27">
                  <c:v>-2.331932817190979</c:v>
                </c:pt>
                <c:pt idx="28">
                  <c:v>-2.331932817190979</c:v>
                </c:pt>
                <c:pt idx="29">
                  <c:v>-2.331932817190979</c:v>
                </c:pt>
                <c:pt idx="30">
                  <c:v>-2.331932817190979</c:v>
                </c:pt>
                <c:pt idx="31">
                  <c:v>-2.331932817190979</c:v>
                </c:pt>
                <c:pt idx="32">
                  <c:v>-2.331932817190979</c:v>
                </c:pt>
                <c:pt idx="33">
                  <c:v>-2.331932817190979</c:v>
                </c:pt>
                <c:pt idx="34">
                  <c:v>-2.331932817190979</c:v>
                </c:pt>
                <c:pt idx="35">
                  <c:v>-2.331932817190979</c:v>
                </c:pt>
                <c:pt idx="36">
                  <c:v>-2.331932817190979</c:v>
                </c:pt>
                <c:pt idx="37">
                  <c:v>-2.331932817190979</c:v>
                </c:pt>
                <c:pt idx="38">
                  <c:v>-2.331932817190979</c:v>
                </c:pt>
                <c:pt idx="39">
                  <c:v>-2.331932817190979</c:v>
                </c:pt>
                <c:pt idx="40">
                  <c:v>-2.331932817190979</c:v>
                </c:pt>
                <c:pt idx="41">
                  <c:v>-2.331932817190979</c:v>
                </c:pt>
                <c:pt idx="42">
                  <c:v>-2.331932817190979</c:v>
                </c:pt>
                <c:pt idx="43">
                  <c:v>-2.331932817190979</c:v>
                </c:pt>
                <c:pt idx="44">
                  <c:v>-2.331932817190979</c:v>
                </c:pt>
                <c:pt idx="45">
                  <c:v>-2.331932817190979</c:v>
                </c:pt>
                <c:pt idx="46">
                  <c:v>-2.331932817190979</c:v>
                </c:pt>
                <c:pt idx="47">
                  <c:v>-2.331932817190979</c:v>
                </c:pt>
                <c:pt idx="48">
                  <c:v>-2.331932817190979</c:v>
                </c:pt>
                <c:pt idx="49">
                  <c:v>-2.331932817190979</c:v>
                </c:pt>
                <c:pt idx="50">
                  <c:v>-2.331932817190979</c:v>
                </c:pt>
                <c:pt idx="51">
                  <c:v>-2.331932817190979</c:v>
                </c:pt>
                <c:pt idx="52">
                  <c:v>-2.331932817190979</c:v>
                </c:pt>
                <c:pt idx="53">
                  <c:v>-2.331932817190979</c:v>
                </c:pt>
                <c:pt idx="54">
                  <c:v>-2.331932817190979</c:v>
                </c:pt>
                <c:pt idx="55">
                  <c:v>-2.331932817190979</c:v>
                </c:pt>
                <c:pt idx="56">
                  <c:v>-2.331932817190979</c:v>
                </c:pt>
                <c:pt idx="57">
                  <c:v>-2.331932817190979</c:v>
                </c:pt>
                <c:pt idx="58">
                  <c:v>-2.331932817190979</c:v>
                </c:pt>
                <c:pt idx="59">
                  <c:v>-2.331932817190979</c:v>
                </c:pt>
                <c:pt idx="60">
                  <c:v>-2.331932817190979</c:v>
                </c:pt>
                <c:pt idx="61">
                  <c:v>-2.331932817190979</c:v>
                </c:pt>
                <c:pt idx="62">
                  <c:v>-2.331932817190979</c:v>
                </c:pt>
                <c:pt idx="63">
                  <c:v>-2.331932817190979</c:v>
                </c:pt>
                <c:pt idx="64">
                  <c:v>-2.331932817190979</c:v>
                </c:pt>
                <c:pt idx="65">
                  <c:v>-2.331932817190979</c:v>
                </c:pt>
                <c:pt idx="66">
                  <c:v>-2.331932817190979</c:v>
                </c:pt>
                <c:pt idx="67">
                  <c:v>-2.331932817190979</c:v>
                </c:pt>
                <c:pt idx="68">
                  <c:v>-2.331932817190979</c:v>
                </c:pt>
                <c:pt idx="69">
                  <c:v>-2.331932817190979</c:v>
                </c:pt>
                <c:pt idx="70">
                  <c:v>-2.331932817190979</c:v>
                </c:pt>
                <c:pt idx="71">
                  <c:v>-2.331932817190979</c:v>
                </c:pt>
                <c:pt idx="72">
                  <c:v>-2.331932817190979</c:v>
                </c:pt>
                <c:pt idx="73">
                  <c:v>-2.331932817190979</c:v>
                </c:pt>
                <c:pt idx="74">
                  <c:v>-2.331932817190979</c:v>
                </c:pt>
                <c:pt idx="75">
                  <c:v>-2.331932817190979</c:v>
                </c:pt>
                <c:pt idx="76">
                  <c:v>-2.331932817190979</c:v>
                </c:pt>
                <c:pt idx="77">
                  <c:v>-2.331932817190979</c:v>
                </c:pt>
                <c:pt idx="78">
                  <c:v>-2.331932817190979</c:v>
                </c:pt>
                <c:pt idx="79">
                  <c:v>-2.331932817190979</c:v>
                </c:pt>
                <c:pt idx="80">
                  <c:v>-2.331932817190979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contours'!$F$2:$F$82</c:f>
              <c:numCache>
                <c:formatCode>General</c:formatCode>
                <c:ptCount val="81"/>
                <c:pt idx="0">
                  <c:v>499.89926149999997</c:v>
                </c:pt>
                <c:pt idx="1">
                  <c:v>499.33163450000001</c:v>
                </c:pt>
                <c:pt idx="2">
                  <c:v>499.4995725</c:v>
                </c:pt>
                <c:pt idx="3">
                  <c:v>500.722824</c:v>
                </c:pt>
                <c:pt idx="4">
                  <c:v>500.9453585</c:v>
                </c:pt>
                <c:pt idx="5">
                  <c:v>499.85540750000001</c:v>
                </c:pt>
                <c:pt idx="6">
                  <c:v>499.67366049999998</c:v>
                </c:pt>
                <c:pt idx="7">
                  <c:v>412.51413000000002</c:v>
                </c:pt>
                <c:pt idx="8">
                  <c:v>410.92875649999996</c:v>
                </c:pt>
                <c:pt idx="9">
                  <c:v>413.99139400000001</c:v>
                </c:pt>
                <c:pt idx="10">
                  <c:v>413.53623949999997</c:v>
                </c:pt>
                <c:pt idx="11">
                  <c:v>413.26347350000003</c:v>
                </c:pt>
                <c:pt idx="12">
                  <c:v>413.69554149999999</c:v>
                </c:pt>
                <c:pt idx="13">
                  <c:v>413.34316999999999</c:v>
                </c:pt>
                <c:pt idx="14">
                  <c:v>413.74211100000002</c:v>
                </c:pt>
                <c:pt idx="15">
                  <c:v>371.50958249999996</c:v>
                </c:pt>
                <c:pt idx="16">
                  <c:v>371.8758545</c:v>
                </c:pt>
                <c:pt idx="17">
                  <c:v>371.29241950000005</c:v>
                </c:pt>
                <c:pt idx="18">
                  <c:v>371.113541</c:v>
                </c:pt>
                <c:pt idx="19">
                  <c:v>370.76792899999998</c:v>
                </c:pt>
                <c:pt idx="20">
                  <c:v>371.46740750000004</c:v>
                </c:pt>
                <c:pt idx="21">
                  <c:v>371.53201300000001</c:v>
                </c:pt>
                <c:pt idx="22">
                  <c:v>371.19371000000001</c:v>
                </c:pt>
                <c:pt idx="23">
                  <c:v>472.92105099999998</c:v>
                </c:pt>
                <c:pt idx="24">
                  <c:v>472.08766200000002</c:v>
                </c:pt>
                <c:pt idx="25">
                  <c:v>471.62226850000002</c:v>
                </c:pt>
                <c:pt idx="26">
                  <c:v>471.54800399999999</c:v>
                </c:pt>
                <c:pt idx="27">
                  <c:v>472.56575049999998</c:v>
                </c:pt>
                <c:pt idx="28">
                  <c:v>470.72377</c:v>
                </c:pt>
                <c:pt idx="29">
                  <c:v>470.495453</c:v>
                </c:pt>
                <c:pt idx="30">
                  <c:v>472.10704050000004</c:v>
                </c:pt>
                <c:pt idx="31">
                  <c:v>481.2568665</c:v>
                </c:pt>
                <c:pt idx="32">
                  <c:v>481.55723550000005</c:v>
                </c:pt>
                <c:pt idx="33">
                  <c:v>482.10154699999998</c:v>
                </c:pt>
                <c:pt idx="34">
                  <c:v>481.14364599999999</c:v>
                </c:pt>
                <c:pt idx="35">
                  <c:v>481.456772</c:v>
                </c:pt>
                <c:pt idx="36">
                  <c:v>481.35522450000002</c:v>
                </c:pt>
                <c:pt idx="37">
                  <c:v>481.39274599999999</c:v>
                </c:pt>
                <c:pt idx="38">
                  <c:v>423.29745500000001</c:v>
                </c:pt>
                <c:pt idx="39">
                  <c:v>422.88978600000002</c:v>
                </c:pt>
                <c:pt idx="40">
                  <c:v>423.202988</c:v>
                </c:pt>
                <c:pt idx="41">
                  <c:v>423.71299750000003</c:v>
                </c:pt>
                <c:pt idx="42">
                  <c:v>422.71858200000003</c:v>
                </c:pt>
                <c:pt idx="43">
                  <c:v>422.7803955</c:v>
                </c:pt>
                <c:pt idx="44">
                  <c:v>423.33009349999998</c:v>
                </c:pt>
                <c:pt idx="45">
                  <c:v>423.2049715</c:v>
                </c:pt>
                <c:pt idx="46">
                  <c:v>422.99877900000001</c:v>
                </c:pt>
                <c:pt idx="47">
                  <c:v>422.70945700000004</c:v>
                </c:pt>
                <c:pt idx="48">
                  <c:v>422.934753</c:v>
                </c:pt>
                <c:pt idx="49">
                  <c:v>423.126282</c:v>
                </c:pt>
                <c:pt idx="50">
                  <c:v>422.54292299999997</c:v>
                </c:pt>
                <c:pt idx="51">
                  <c:v>422.57595849999996</c:v>
                </c:pt>
                <c:pt idx="52">
                  <c:v>422.81831350000004</c:v>
                </c:pt>
                <c:pt idx="53">
                  <c:v>422.90347300000002</c:v>
                </c:pt>
                <c:pt idx="54">
                  <c:v>422.71533199999999</c:v>
                </c:pt>
                <c:pt idx="55">
                  <c:v>422.76712050000003</c:v>
                </c:pt>
                <c:pt idx="56">
                  <c:v>329.97030649999999</c:v>
                </c:pt>
                <c:pt idx="57">
                  <c:v>329.91279599999996</c:v>
                </c:pt>
                <c:pt idx="58">
                  <c:v>330.23429850000002</c:v>
                </c:pt>
                <c:pt idx="59">
                  <c:v>330.1763765</c:v>
                </c:pt>
                <c:pt idx="60">
                  <c:v>330.17106650000005</c:v>
                </c:pt>
                <c:pt idx="61">
                  <c:v>330.21401949999995</c:v>
                </c:pt>
                <c:pt idx="62">
                  <c:v>330.32360800000004</c:v>
                </c:pt>
                <c:pt idx="63">
                  <c:v>330.46301299999999</c:v>
                </c:pt>
                <c:pt idx="64">
                  <c:v>330.29029850000001</c:v>
                </c:pt>
                <c:pt idx="65">
                  <c:v>362.49966449999999</c:v>
                </c:pt>
                <c:pt idx="66">
                  <c:v>362.61814849999996</c:v>
                </c:pt>
                <c:pt idx="67">
                  <c:v>362.54479949999995</c:v>
                </c:pt>
                <c:pt idx="68">
                  <c:v>362.80462650000004</c:v>
                </c:pt>
                <c:pt idx="69">
                  <c:v>362.54321249999998</c:v>
                </c:pt>
                <c:pt idx="70">
                  <c:v>362.0253755</c:v>
                </c:pt>
                <c:pt idx="71">
                  <c:v>361.98290999999995</c:v>
                </c:pt>
                <c:pt idx="72">
                  <c:v>361.78781100000003</c:v>
                </c:pt>
                <c:pt idx="73">
                  <c:v>361.72224449999999</c:v>
                </c:pt>
                <c:pt idx="74">
                  <c:v>299.90223700000001</c:v>
                </c:pt>
                <c:pt idx="75">
                  <c:v>300.008713</c:v>
                </c:pt>
                <c:pt idx="76">
                  <c:v>300.18185399999999</c:v>
                </c:pt>
                <c:pt idx="77">
                  <c:v>299.76759349999998</c:v>
                </c:pt>
                <c:pt idx="78">
                  <c:v>299.92691049999996</c:v>
                </c:pt>
                <c:pt idx="79">
                  <c:v>299.72109999999998</c:v>
                </c:pt>
                <c:pt idx="80">
                  <c:v>299.95933550000001</c:v>
                </c:pt>
              </c:numCache>
            </c:numRef>
          </c:xVal>
          <c:yVal>
            <c:numRef>
              <c:f>' 10 contours'!$H$2:$H$82</c:f>
              <c:numCache>
                <c:formatCode>General</c:formatCode>
                <c:ptCount val="81"/>
                <c:pt idx="0">
                  <c:v>3.4488468171909821</c:v>
                </c:pt>
                <c:pt idx="1">
                  <c:v>3.4488468171909821</c:v>
                </c:pt>
                <c:pt idx="2">
                  <c:v>3.4488468171909821</c:v>
                </c:pt>
                <c:pt idx="3">
                  <c:v>3.4488468171909821</c:v>
                </c:pt>
                <c:pt idx="4">
                  <c:v>3.4488468171909821</c:v>
                </c:pt>
                <c:pt idx="5">
                  <c:v>3.4488468171909821</c:v>
                </c:pt>
                <c:pt idx="6">
                  <c:v>3.4488468171909821</c:v>
                </c:pt>
                <c:pt idx="7">
                  <c:v>3.4488468171909821</c:v>
                </c:pt>
                <c:pt idx="8">
                  <c:v>3.4488468171909821</c:v>
                </c:pt>
                <c:pt idx="9">
                  <c:v>3.4488468171909821</c:v>
                </c:pt>
                <c:pt idx="10">
                  <c:v>3.4488468171909821</c:v>
                </c:pt>
                <c:pt idx="11">
                  <c:v>3.4488468171909821</c:v>
                </c:pt>
                <c:pt idx="12">
                  <c:v>3.4488468171909821</c:v>
                </c:pt>
                <c:pt idx="13">
                  <c:v>3.4488468171909821</c:v>
                </c:pt>
                <c:pt idx="14">
                  <c:v>3.4488468171909821</c:v>
                </c:pt>
                <c:pt idx="15">
                  <c:v>3.4488468171909821</c:v>
                </c:pt>
                <c:pt idx="16">
                  <c:v>3.4488468171909821</c:v>
                </c:pt>
                <c:pt idx="17">
                  <c:v>3.4488468171909821</c:v>
                </c:pt>
                <c:pt idx="18">
                  <c:v>3.4488468171909821</c:v>
                </c:pt>
                <c:pt idx="19">
                  <c:v>3.4488468171909821</c:v>
                </c:pt>
                <c:pt idx="20">
                  <c:v>3.4488468171909821</c:v>
                </c:pt>
                <c:pt idx="21">
                  <c:v>3.4488468171909821</c:v>
                </c:pt>
                <c:pt idx="22">
                  <c:v>3.4488468171909821</c:v>
                </c:pt>
                <c:pt idx="23">
                  <c:v>3.4488468171909821</c:v>
                </c:pt>
                <c:pt idx="24">
                  <c:v>3.4488468171909821</c:v>
                </c:pt>
                <c:pt idx="25">
                  <c:v>3.4488468171909821</c:v>
                </c:pt>
                <c:pt idx="26">
                  <c:v>3.4488468171909821</c:v>
                </c:pt>
                <c:pt idx="27">
                  <c:v>3.4488468171909821</c:v>
                </c:pt>
                <c:pt idx="28">
                  <c:v>3.4488468171909821</c:v>
                </c:pt>
                <c:pt idx="29">
                  <c:v>3.4488468171909821</c:v>
                </c:pt>
                <c:pt idx="30">
                  <c:v>3.4488468171909821</c:v>
                </c:pt>
                <c:pt idx="31">
                  <c:v>3.4488468171909821</c:v>
                </c:pt>
                <c:pt idx="32">
                  <c:v>3.4488468171909821</c:v>
                </c:pt>
                <c:pt idx="33">
                  <c:v>3.4488468171909821</c:v>
                </c:pt>
                <c:pt idx="34">
                  <c:v>3.4488468171909821</c:v>
                </c:pt>
                <c:pt idx="35">
                  <c:v>3.4488468171909821</c:v>
                </c:pt>
                <c:pt idx="36">
                  <c:v>3.4488468171909821</c:v>
                </c:pt>
                <c:pt idx="37">
                  <c:v>3.4488468171909821</c:v>
                </c:pt>
                <c:pt idx="38">
                  <c:v>3.4488468171909821</c:v>
                </c:pt>
                <c:pt idx="39">
                  <c:v>3.4488468171909821</c:v>
                </c:pt>
                <c:pt idx="40">
                  <c:v>3.4488468171909821</c:v>
                </c:pt>
                <c:pt idx="41">
                  <c:v>3.4488468171909821</c:v>
                </c:pt>
                <c:pt idx="42">
                  <c:v>3.4488468171909821</c:v>
                </c:pt>
                <c:pt idx="43">
                  <c:v>3.4488468171909821</c:v>
                </c:pt>
                <c:pt idx="44">
                  <c:v>3.4488468171909821</c:v>
                </c:pt>
                <c:pt idx="45">
                  <c:v>3.4488468171909821</c:v>
                </c:pt>
                <c:pt idx="46">
                  <c:v>3.4488468171909821</c:v>
                </c:pt>
                <c:pt idx="47">
                  <c:v>3.4488468171909821</c:v>
                </c:pt>
                <c:pt idx="48">
                  <c:v>3.4488468171909821</c:v>
                </c:pt>
                <c:pt idx="49">
                  <c:v>3.4488468171909821</c:v>
                </c:pt>
                <c:pt idx="50">
                  <c:v>3.4488468171909821</c:v>
                </c:pt>
                <c:pt idx="51">
                  <c:v>3.4488468171909821</c:v>
                </c:pt>
                <c:pt idx="52">
                  <c:v>3.4488468171909821</c:v>
                </c:pt>
                <c:pt idx="53">
                  <c:v>3.4488468171909821</c:v>
                </c:pt>
                <c:pt idx="54">
                  <c:v>3.4488468171909821</c:v>
                </c:pt>
                <c:pt idx="55">
                  <c:v>3.4488468171909821</c:v>
                </c:pt>
                <c:pt idx="56">
                  <c:v>3.4488468171909821</c:v>
                </c:pt>
                <c:pt idx="57">
                  <c:v>3.4488468171909821</c:v>
                </c:pt>
                <c:pt idx="58">
                  <c:v>3.4488468171909821</c:v>
                </c:pt>
                <c:pt idx="59">
                  <c:v>3.4488468171909821</c:v>
                </c:pt>
                <c:pt idx="60">
                  <c:v>3.4488468171909821</c:v>
                </c:pt>
                <c:pt idx="61">
                  <c:v>3.4488468171909821</c:v>
                </c:pt>
                <c:pt idx="62">
                  <c:v>3.4488468171909821</c:v>
                </c:pt>
                <c:pt idx="63">
                  <c:v>3.4488468171909821</c:v>
                </c:pt>
                <c:pt idx="64">
                  <c:v>3.4488468171909821</c:v>
                </c:pt>
                <c:pt idx="65">
                  <c:v>3.4488468171909821</c:v>
                </c:pt>
                <c:pt idx="66">
                  <c:v>3.4488468171909821</c:v>
                </c:pt>
                <c:pt idx="67">
                  <c:v>3.4488468171909821</c:v>
                </c:pt>
                <c:pt idx="68">
                  <c:v>3.4488468171909821</c:v>
                </c:pt>
                <c:pt idx="69">
                  <c:v>3.4488468171909821</c:v>
                </c:pt>
                <c:pt idx="70">
                  <c:v>3.4488468171909821</c:v>
                </c:pt>
                <c:pt idx="71">
                  <c:v>3.4488468171909821</c:v>
                </c:pt>
                <c:pt idx="72">
                  <c:v>3.4488468171909821</c:v>
                </c:pt>
                <c:pt idx="73">
                  <c:v>3.4488468171909821</c:v>
                </c:pt>
                <c:pt idx="74">
                  <c:v>3.4488468171909821</c:v>
                </c:pt>
                <c:pt idx="75">
                  <c:v>3.4488468171909821</c:v>
                </c:pt>
                <c:pt idx="76">
                  <c:v>3.4488468171909821</c:v>
                </c:pt>
                <c:pt idx="77">
                  <c:v>3.4488468171909821</c:v>
                </c:pt>
                <c:pt idx="78">
                  <c:v>3.4488468171909821</c:v>
                </c:pt>
                <c:pt idx="79">
                  <c:v>3.4488468171909821</c:v>
                </c:pt>
                <c:pt idx="80">
                  <c:v>3.4488468171909821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contours'!$F$2:$F$82</c:f>
              <c:numCache>
                <c:formatCode>General</c:formatCode>
                <c:ptCount val="81"/>
                <c:pt idx="0">
                  <c:v>499.89926149999997</c:v>
                </c:pt>
                <c:pt idx="1">
                  <c:v>499.33163450000001</c:v>
                </c:pt>
                <c:pt idx="2">
                  <c:v>499.4995725</c:v>
                </c:pt>
                <c:pt idx="3">
                  <c:v>500.722824</c:v>
                </c:pt>
                <c:pt idx="4">
                  <c:v>500.9453585</c:v>
                </c:pt>
                <c:pt idx="5">
                  <c:v>499.85540750000001</c:v>
                </c:pt>
                <c:pt idx="6">
                  <c:v>499.67366049999998</c:v>
                </c:pt>
                <c:pt idx="7">
                  <c:v>412.51413000000002</c:v>
                </c:pt>
                <c:pt idx="8">
                  <c:v>410.92875649999996</c:v>
                </c:pt>
                <c:pt idx="9">
                  <c:v>413.99139400000001</c:v>
                </c:pt>
                <c:pt idx="10">
                  <c:v>413.53623949999997</c:v>
                </c:pt>
                <c:pt idx="11">
                  <c:v>413.26347350000003</c:v>
                </c:pt>
                <c:pt idx="12">
                  <c:v>413.69554149999999</c:v>
                </c:pt>
                <c:pt idx="13">
                  <c:v>413.34316999999999</c:v>
                </c:pt>
                <c:pt idx="14">
                  <c:v>413.74211100000002</c:v>
                </c:pt>
                <c:pt idx="15">
                  <c:v>371.50958249999996</c:v>
                </c:pt>
                <c:pt idx="16">
                  <c:v>371.8758545</c:v>
                </c:pt>
                <c:pt idx="17">
                  <c:v>371.29241950000005</c:v>
                </c:pt>
                <c:pt idx="18">
                  <c:v>371.113541</c:v>
                </c:pt>
                <c:pt idx="19">
                  <c:v>370.76792899999998</c:v>
                </c:pt>
                <c:pt idx="20">
                  <c:v>371.46740750000004</c:v>
                </c:pt>
                <c:pt idx="21">
                  <c:v>371.53201300000001</c:v>
                </c:pt>
                <c:pt idx="22">
                  <c:v>371.19371000000001</c:v>
                </c:pt>
                <c:pt idx="23">
                  <c:v>472.92105099999998</c:v>
                </c:pt>
                <c:pt idx="24">
                  <c:v>472.08766200000002</c:v>
                </c:pt>
                <c:pt idx="25">
                  <c:v>471.62226850000002</c:v>
                </c:pt>
                <c:pt idx="26">
                  <c:v>471.54800399999999</c:v>
                </c:pt>
                <c:pt idx="27">
                  <c:v>472.56575049999998</c:v>
                </c:pt>
                <c:pt idx="28">
                  <c:v>470.72377</c:v>
                </c:pt>
                <c:pt idx="29">
                  <c:v>470.495453</c:v>
                </c:pt>
                <c:pt idx="30">
                  <c:v>472.10704050000004</c:v>
                </c:pt>
                <c:pt idx="31">
                  <c:v>481.2568665</c:v>
                </c:pt>
                <c:pt idx="32">
                  <c:v>481.55723550000005</c:v>
                </c:pt>
                <c:pt idx="33">
                  <c:v>482.10154699999998</c:v>
                </c:pt>
                <c:pt idx="34">
                  <c:v>481.14364599999999</c:v>
                </c:pt>
                <c:pt idx="35">
                  <c:v>481.456772</c:v>
                </c:pt>
                <c:pt idx="36">
                  <c:v>481.35522450000002</c:v>
                </c:pt>
                <c:pt idx="37">
                  <c:v>481.39274599999999</c:v>
                </c:pt>
                <c:pt idx="38">
                  <c:v>423.29745500000001</c:v>
                </c:pt>
                <c:pt idx="39">
                  <c:v>422.88978600000002</c:v>
                </c:pt>
                <c:pt idx="40">
                  <c:v>423.202988</c:v>
                </c:pt>
                <c:pt idx="41">
                  <c:v>423.71299750000003</c:v>
                </c:pt>
                <c:pt idx="42">
                  <c:v>422.71858200000003</c:v>
                </c:pt>
                <c:pt idx="43">
                  <c:v>422.7803955</c:v>
                </c:pt>
                <c:pt idx="44">
                  <c:v>423.33009349999998</c:v>
                </c:pt>
                <c:pt idx="45">
                  <c:v>423.2049715</c:v>
                </c:pt>
                <c:pt idx="46">
                  <c:v>422.99877900000001</c:v>
                </c:pt>
                <c:pt idx="47">
                  <c:v>422.70945700000004</c:v>
                </c:pt>
                <c:pt idx="48">
                  <c:v>422.934753</c:v>
                </c:pt>
                <c:pt idx="49">
                  <c:v>423.126282</c:v>
                </c:pt>
                <c:pt idx="50">
                  <c:v>422.54292299999997</c:v>
                </c:pt>
                <c:pt idx="51">
                  <c:v>422.57595849999996</c:v>
                </c:pt>
                <c:pt idx="52">
                  <c:v>422.81831350000004</c:v>
                </c:pt>
                <c:pt idx="53">
                  <c:v>422.90347300000002</c:v>
                </c:pt>
                <c:pt idx="54">
                  <c:v>422.71533199999999</c:v>
                </c:pt>
                <c:pt idx="55">
                  <c:v>422.76712050000003</c:v>
                </c:pt>
                <c:pt idx="56">
                  <c:v>329.97030649999999</c:v>
                </c:pt>
                <c:pt idx="57">
                  <c:v>329.91279599999996</c:v>
                </c:pt>
                <c:pt idx="58">
                  <c:v>330.23429850000002</c:v>
                </c:pt>
                <c:pt idx="59">
                  <c:v>330.1763765</c:v>
                </c:pt>
                <c:pt idx="60">
                  <c:v>330.17106650000005</c:v>
                </c:pt>
                <c:pt idx="61">
                  <c:v>330.21401949999995</c:v>
                </c:pt>
                <c:pt idx="62">
                  <c:v>330.32360800000004</c:v>
                </c:pt>
                <c:pt idx="63">
                  <c:v>330.46301299999999</c:v>
                </c:pt>
                <c:pt idx="64">
                  <c:v>330.29029850000001</c:v>
                </c:pt>
                <c:pt idx="65">
                  <c:v>362.49966449999999</c:v>
                </c:pt>
                <c:pt idx="66">
                  <c:v>362.61814849999996</c:v>
                </c:pt>
                <c:pt idx="67">
                  <c:v>362.54479949999995</c:v>
                </c:pt>
                <c:pt idx="68">
                  <c:v>362.80462650000004</c:v>
                </c:pt>
                <c:pt idx="69">
                  <c:v>362.54321249999998</c:v>
                </c:pt>
                <c:pt idx="70">
                  <c:v>362.0253755</c:v>
                </c:pt>
                <c:pt idx="71">
                  <c:v>361.98290999999995</c:v>
                </c:pt>
                <c:pt idx="72">
                  <c:v>361.78781100000003</c:v>
                </c:pt>
                <c:pt idx="73">
                  <c:v>361.72224449999999</c:v>
                </c:pt>
                <c:pt idx="74">
                  <c:v>299.90223700000001</c:v>
                </c:pt>
                <c:pt idx="75">
                  <c:v>300.008713</c:v>
                </c:pt>
                <c:pt idx="76">
                  <c:v>300.18185399999999</c:v>
                </c:pt>
                <c:pt idx="77">
                  <c:v>299.76759349999998</c:v>
                </c:pt>
                <c:pt idx="78">
                  <c:v>299.92691049999996</c:v>
                </c:pt>
                <c:pt idx="79">
                  <c:v>299.72109999999998</c:v>
                </c:pt>
                <c:pt idx="80">
                  <c:v>299.95933550000001</c:v>
                </c:pt>
              </c:numCache>
            </c:numRef>
          </c:xVal>
          <c:yVal>
            <c:numRef>
              <c:f>' 10 contours'!$I$2:$I$82</c:f>
              <c:numCache>
                <c:formatCode>General</c:formatCode>
                <c:ptCount val="81"/>
                <c:pt idx="0">
                  <c:v>0.55845700000000176</c:v>
                </c:pt>
                <c:pt idx="1">
                  <c:v>0.55845700000000176</c:v>
                </c:pt>
                <c:pt idx="2">
                  <c:v>0.55845700000000176</c:v>
                </c:pt>
                <c:pt idx="3">
                  <c:v>0.55845700000000176</c:v>
                </c:pt>
                <c:pt idx="4">
                  <c:v>0.55845700000000176</c:v>
                </c:pt>
                <c:pt idx="5">
                  <c:v>0.55845700000000176</c:v>
                </c:pt>
                <c:pt idx="6">
                  <c:v>0.55845700000000176</c:v>
                </c:pt>
                <c:pt idx="7">
                  <c:v>0.55845700000000176</c:v>
                </c:pt>
                <c:pt idx="8">
                  <c:v>0.55845700000000176</c:v>
                </c:pt>
                <c:pt idx="9">
                  <c:v>0.55845700000000176</c:v>
                </c:pt>
                <c:pt idx="10">
                  <c:v>0.55845700000000176</c:v>
                </c:pt>
                <c:pt idx="11">
                  <c:v>0.55845700000000176</c:v>
                </c:pt>
                <c:pt idx="12">
                  <c:v>0.55845700000000176</c:v>
                </c:pt>
                <c:pt idx="13">
                  <c:v>0.55845700000000176</c:v>
                </c:pt>
                <c:pt idx="14">
                  <c:v>0.55845700000000176</c:v>
                </c:pt>
                <c:pt idx="15">
                  <c:v>0.55845700000000176</c:v>
                </c:pt>
                <c:pt idx="16">
                  <c:v>0.55845700000000176</c:v>
                </c:pt>
                <c:pt idx="17">
                  <c:v>0.55845700000000176</c:v>
                </c:pt>
                <c:pt idx="18">
                  <c:v>0.55845700000000176</c:v>
                </c:pt>
                <c:pt idx="19">
                  <c:v>0.55845700000000176</c:v>
                </c:pt>
                <c:pt idx="20">
                  <c:v>0.55845700000000176</c:v>
                </c:pt>
                <c:pt idx="21">
                  <c:v>0.55845700000000176</c:v>
                </c:pt>
                <c:pt idx="22">
                  <c:v>0.55845700000000176</c:v>
                </c:pt>
                <c:pt idx="23">
                  <c:v>0.55845700000000176</c:v>
                </c:pt>
                <c:pt idx="24">
                  <c:v>0.55845700000000176</c:v>
                </c:pt>
                <c:pt idx="25">
                  <c:v>0.55845700000000176</c:v>
                </c:pt>
                <c:pt idx="26">
                  <c:v>0.55845700000000176</c:v>
                </c:pt>
                <c:pt idx="27">
                  <c:v>0.55845700000000176</c:v>
                </c:pt>
                <c:pt idx="28">
                  <c:v>0.55845700000000176</c:v>
                </c:pt>
                <c:pt idx="29">
                  <c:v>0.55845700000000176</c:v>
                </c:pt>
                <c:pt idx="30">
                  <c:v>0.55845700000000176</c:v>
                </c:pt>
                <c:pt idx="31">
                  <c:v>0.55845700000000176</c:v>
                </c:pt>
                <c:pt idx="32">
                  <c:v>0.55845700000000176</c:v>
                </c:pt>
                <c:pt idx="33">
                  <c:v>0.55845700000000176</c:v>
                </c:pt>
                <c:pt idx="34">
                  <c:v>0.55845700000000176</c:v>
                </c:pt>
                <c:pt idx="35">
                  <c:v>0.55845700000000176</c:v>
                </c:pt>
                <c:pt idx="36">
                  <c:v>0.55845700000000176</c:v>
                </c:pt>
                <c:pt idx="37">
                  <c:v>0.55845700000000176</c:v>
                </c:pt>
                <c:pt idx="38">
                  <c:v>0.55845700000000176</c:v>
                </c:pt>
                <c:pt idx="39">
                  <c:v>0.55845700000000176</c:v>
                </c:pt>
                <c:pt idx="40">
                  <c:v>0.55845700000000176</c:v>
                </c:pt>
                <c:pt idx="41">
                  <c:v>0.55845700000000176</c:v>
                </c:pt>
                <c:pt idx="42">
                  <c:v>0.55845700000000176</c:v>
                </c:pt>
                <c:pt idx="43">
                  <c:v>0.55845700000000176</c:v>
                </c:pt>
                <c:pt idx="44">
                  <c:v>0.55845700000000176</c:v>
                </c:pt>
                <c:pt idx="45">
                  <c:v>0.55845700000000176</c:v>
                </c:pt>
                <c:pt idx="46">
                  <c:v>0.55845700000000176</c:v>
                </c:pt>
                <c:pt idx="47">
                  <c:v>0.55845700000000176</c:v>
                </c:pt>
                <c:pt idx="48">
                  <c:v>0.55845700000000176</c:v>
                </c:pt>
                <c:pt idx="49">
                  <c:v>0.55845700000000176</c:v>
                </c:pt>
                <c:pt idx="50">
                  <c:v>0.55845700000000176</c:v>
                </c:pt>
                <c:pt idx="51">
                  <c:v>0.55845700000000176</c:v>
                </c:pt>
                <c:pt idx="52">
                  <c:v>0.55845700000000176</c:v>
                </c:pt>
                <c:pt idx="53">
                  <c:v>0.55845700000000176</c:v>
                </c:pt>
                <c:pt idx="54">
                  <c:v>0.55845700000000176</c:v>
                </c:pt>
                <c:pt idx="55">
                  <c:v>0.55845700000000176</c:v>
                </c:pt>
                <c:pt idx="56">
                  <c:v>0.55845700000000176</c:v>
                </c:pt>
                <c:pt idx="57">
                  <c:v>0.55845700000000176</c:v>
                </c:pt>
                <c:pt idx="58">
                  <c:v>0.55845700000000176</c:v>
                </c:pt>
                <c:pt idx="59">
                  <c:v>0.55845700000000176</c:v>
                </c:pt>
                <c:pt idx="60">
                  <c:v>0.55845700000000176</c:v>
                </c:pt>
                <c:pt idx="61">
                  <c:v>0.55845700000000176</c:v>
                </c:pt>
                <c:pt idx="62">
                  <c:v>0.55845700000000176</c:v>
                </c:pt>
                <c:pt idx="63">
                  <c:v>0.55845700000000176</c:v>
                </c:pt>
                <c:pt idx="64">
                  <c:v>0.55845700000000176</c:v>
                </c:pt>
                <c:pt idx="65">
                  <c:v>0.55845700000000176</c:v>
                </c:pt>
                <c:pt idx="66">
                  <c:v>0.55845700000000176</c:v>
                </c:pt>
                <c:pt idx="67">
                  <c:v>0.55845700000000176</c:v>
                </c:pt>
                <c:pt idx="68">
                  <c:v>0.55845700000000176</c:v>
                </c:pt>
                <c:pt idx="69">
                  <c:v>0.55845700000000176</c:v>
                </c:pt>
                <c:pt idx="70">
                  <c:v>0.55845700000000176</c:v>
                </c:pt>
                <c:pt idx="71">
                  <c:v>0.55845700000000176</c:v>
                </c:pt>
                <c:pt idx="72">
                  <c:v>0.55845700000000176</c:v>
                </c:pt>
                <c:pt idx="73">
                  <c:v>0.55845700000000176</c:v>
                </c:pt>
                <c:pt idx="74">
                  <c:v>0.55845700000000176</c:v>
                </c:pt>
                <c:pt idx="75">
                  <c:v>0.55845700000000176</c:v>
                </c:pt>
                <c:pt idx="76">
                  <c:v>0.55845700000000176</c:v>
                </c:pt>
                <c:pt idx="77">
                  <c:v>0.55845700000000176</c:v>
                </c:pt>
                <c:pt idx="78">
                  <c:v>0.55845700000000176</c:v>
                </c:pt>
                <c:pt idx="79">
                  <c:v>0.55845700000000176</c:v>
                </c:pt>
                <c:pt idx="80">
                  <c:v>0.55845700000000176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936392"/>
        <c:axId val="630933256"/>
      </c:scatterChart>
      <c:valAx>
        <c:axId val="630936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30933256"/>
        <c:crosses val="autoZero"/>
        <c:crossBetween val="midCat"/>
      </c:valAx>
      <c:valAx>
        <c:axId val="630933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30936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935608"/>
        <c:axId val="630933648"/>
      </c:barChart>
      <c:catAx>
        <c:axId val="630935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933648"/>
        <c:crosses val="autoZero"/>
        <c:auto val="1"/>
        <c:lblAlgn val="ctr"/>
        <c:lblOffset val="100"/>
        <c:noMultiLvlLbl val="0"/>
      </c:catAx>
      <c:valAx>
        <c:axId val="63093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935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16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16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11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4"/>
  <sheetViews>
    <sheetView zoomScale="70" zoomScaleNormal="70" workbookViewId="0">
      <pane ySplit="6705" topLeftCell="A80"/>
      <selection activeCell="F76" sqref="F76"/>
      <selection pane="bottomLeft" activeCell="H110" sqref="H110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19286.902343999998</v>
      </c>
      <c r="D2" s="5">
        <v>19378.673827999999</v>
      </c>
      <c r="E2" s="5">
        <f t="shared" ref="E2:E8" si="0">D2-C2</f>
        <v>91.771484000000783</v>
      </c>
      <c r="F2">
        <f t="shared" ref="F2:F8" si="1">AVERAGE(C2,D2)</f>
        <v>19332.788086</v>
      </c>
      <c r="G2">
        <f>$G$84</f>
        <v>23.740892584030561</v>
      </c>
      <c r="H2">
        <f>$G$85</f>
        <v>185.85484826212348</v>
      </c>
      <c r="I2">
        <f>$E$80</f>
        <v>104.79787042307701</v>
      </c>
      <c r="J2">
        <f t="shared" ref="J2:J8" si="2">(E2/D2)*100</f>
        <v>0.4735694754684468</v>
      </c>
      <c r="O2">
        <f>D2/C2</f>
        <v>1.0047582282713508</v>
      </c>
      <c r="Y2" s="5"/>
    </row>
    <row r="3" spans="2:26" x14ac:dyDescent="0.25">
      <c r="B3" s="1">
        <v>2</v>
      </c>
      <c r="C3" s="5">
        <v>19253.025390999999</v>
      </c>
      <c r="D3" s="5">
        <v>19339.935547000001</v>
      </c>
      <c r="E3" s="5">
        <f t="shared" si="0"/>
        <v>86.910156000001734</v>
      </c>
      <c r="F3">
        <f t="shared" si="1"/>
        <v>19296.480469000002</v>
      </c>
      <c r="G3">
        <f>$G$84</f>
        <v>23.740892584030561</v>
      </c>
      <c r="H3">
        <f>$G$85</f>
        <v>185.85484826212348</v>
      </c>
      <c r="I3">
        <f>$E$80</f>
        <v>104.79787042307701</v>
      </c>
      <c r="J3">
        <f t="shared" si="2"/>
        <v>0.44938182854225278</v>
      </c>
      <c r="L3" s="16"/>
      <c r="O3">
        <f t="shared" ref="O3:O52" si="3">D3/C3</f>
        <v>1.0045141038478362</v>
      </c>
      <c r="Y3" s="5"/>
    </row>
    <row r="4" spans="2:26" x14ac:dyDescent="0.25">
      <c r="B4" s="1">
        <v>3</v>
      </c>
      <c r="C4" s="5">
        <v>19255.355468999998</v>
      </c>
      <c r="D4" s="5">
        <v>19351.761718999998</v>
      </c>
      <c r="E4" s="5">
        <f t="shared" si="0"/>
        <v>96.40625</v>
      </c>
      <c r="F4">
        <f t="shared" si="1"/>
        <v>19303.558593999998</v>
      </c>
      <c r="G4">
        <f>$G$84</f>
        <v>23.740892584030561</v>
      </c>
      <c r="H4">
        <f>$G$85</f>
        <v>185.85484826212348</v>
      </c>
      <c r="I4">
        <f>$E$80</f>
        <v>104.79787042307701</v>
      </c>
      <c r="J4">
        <f t="shared" si="2"/>
        <v>0.49817815762658008</v>
      </c>
      <c r="O4">
        <f t="shared" si="3"/>
        <v>1.0050067239815546</v>
      </c>
      <c r="Y4" s="5"/>
    </row>
    <row r="5" spans="2:26" x14ac:dyDescent="0.25">
      <c r="B5" s="1">
        <v>4</v>
      </c>
      <c r="C5" s="5">
        <v>19262.359375</v>
      </c>
      <c r="D5" s="5">
        <v>19337.597656000002</v>
      </c>
      <c r="E5" s="5">
        <f t="shared" si="0"/>
        <v>75.238281000001734</v>
      </c>
      <c r="F5">
        <f t="shared" si="1"/>
        <v>19299.978515499999</v>
      </c>
      <c r="G5">
        <f>$G$84</f>
        <v>23.740892584030561</v>
      </c>
      <c r="H5">
        <f>$G$85</f>
        <v>185.85484826212348</v>
      </c>
      <c r="I5">
        <f>$E$80</f>
        <v>104.79787042307701</v>
      </c>
      <c r="J5">
        <f t="shared" si="2"/>
        <v>0.3890777041617528</v>
      </c>
      <c r="O5">
        <f t="shared" si="3"/>
        <v>1.0039059743168146</v>
      </c>
      <c r="Y5" s="5"/>
    </row>
    <row r="6" spans="2:26" x14ac:dyDescent="0.25">
      <c r="B6" s="1">
        <v>5</v>
      </c>
      <c r="C6" s="5">
        <v>19269.507813</v>
      </c>
      <c r="D6" s="5">
        <v>19314.619140999999</v>
      </c>
      <c r="E6" s="5">
        <f t="shared" si="0"/>
        <v>45.111327999999048</v>
      </c>
      <c r="F6">
        <f t="shared" si="1"/>
        <v>19292.063477</v>
      </c>
      <c r="G6">
        <f>$G$84</f>
        <v>23.740892584030561</v>
      </c>
      <c r="H6">
        <f>$G$85</f>
        <v>185.85484826212348</v>
      </c>
      <c r="I6">
        <f>$E$80</f>
        <v>104.79787042307701</v>
      </c>
      <c r="J6">
        <f t="shared" si="2"/>
        <v>0.23356053604100965</v>
      </c>
      <c r="O6">
        <f t="shared" si="3"/>
        <v>1.0023410731834865</v>
      </c>
      <c r="Y6" s="5"/>
    </row>
    <row r="7" spans="2:26" x14ac:dyDescent="0.25">
      <c r="B7" s="1">
        <v>6</v>
      </c>
      <c r="C7" s="5">
        <v>19275.285156000002</v>
      </c>
      <c r="D7" s="5">
        <v>19369.025390999999</v>
      </c>
      <c r="E7" s="5">
        <f t="shared" si="0"/>
        <v>93.740234999997483</v>
      </c>
      <c r="F7">
        <f t="shared" si="1"/>
        <v>19322.1552735</v>
      </c>
      <c r="G7">
        <f>$G$84</f>
        <v>23.740892584030561</v>
      </c>
      <c r="H7">
        <f>$G$85</f>
        <v>185.85484826212348</v>
      </c>
      <c r="I7">
        <f>$E$80</f>
        <v>104.79787042307701</v>
      </c>
      <c r="J7">
        <f t="shared" si="2"/>
        <v>0.48396980801912093</v>
      </c>
      <c r="O7">
        <f t="shared" si="3"/>
        <v>1.0048632346676758</v>
      </c>
      <c r="Y7" s="5"/>
    </row>
    <row r="8" spans="2:26" x14ac:dyDescent="0.25">
      <c r="B8" s="1">
        <v>7</v>
      </c>
      <c r="C8" s="5">
        <v>19272.798827999999</v>
      </c>
      <c r="D8" s="5">
        <v>19359.078125</v>
      </c>
      <c r="E8" s="5">
        <f t="shared" si="0"/>
        <v>86.279297000000952</v>
      </c>
      <c r="F8">
        <f t="shared" si="1"/>
        <v>19315.9384765</v>
      </c>
      <c r="G8">
        <f>$G$84</f>
        <v>23.740892584030561</v>
      </c>
      <c r="H8">
        <f>$G$85</f>
        <v>185.85484826212348</v>
      </c>
      <c r="I8">
        <f>$E$80</f>
        <v>104.79787042307701</v>
      </c>
      <c r="J8">
        <f t="shared" si="2"/>
        <v>0.44567874793883533</v>
      </c>
      <c r="O8">
        <f t="shared" si="3"/>
        <v>1.0044767393552956</v>
      </c>
      <c r="Y8" s="5"/>
    </row>
    <row r="9" spans="2:26" x14ac:dyDescent="0.25">
      <c r="B9" s="1">
        <v>8</v>
      </c>
      <c r="C9" s="5">
        <v>13321.676758</v>
      </c>
      <c r="D9" s="5">
        <v>13429.375</v>
      </c>
      <c r="E9" s="5">
        <f t="shared" ref="E9:E52" si="4">D9-C9</f>
        <v>107.69824200000039</v>
      </c>
      <c r="F9">
        <f t="shared" ref="F9:F25" si="5">AVERAGE(C9,D9)</f>
        <v>13375.525879000001</v>
      </c>
      <c r="G9">
        <f>$G$84</f>
        <v>23.740892584030561</v>
      </c>
      <c r="H9">
        <f>$G$85</f>
        <v>185.85484826212348</v>
      </c>
      <c r="I9">
        <f>$E$80</f>
        <v>104.79787042307701</v>
      </c>
      <c r="J9">
        <f t="shared" ref="J9:J52" si="6">(E9/D9)*100</f>
        <v>0.80196019546702957</v>
      </c>
      <c r="O9">
        <f t="shared" si="3"/>
        <v>1.0080844359127183</v>
      </c>
      <c r="Y9" s="5"/>
    </row>
    <row r="10" spans="2:26" x14ac:dyDescent="0.25">
      <c r="B10" s="1">
        <v>9</v>
      </c>
      <c r="C10" s="5">
        <v>13329.857421999999</v>
      </c>
      <c r="D10" s="5">
        <v>13398.447265999999</v>
      </c>
      <c r="E10" s="5">
        <f t="shared" si="4"/>
        <v>68.589844000000085</v>
      </c>
      <c r="F10">
        <f t="shared" si="5"/>
        <v>13364.152343999998</v>
      </c>
      <c r="G10">
        <f>$G$84</f>
        <v>23.740892584030561</v>
      </c>
      <c r="H10">
        <f>$G$85</f>
        <v>185.85484826212348</v>
      </c>
      <c r="I10">
        <f>$E$80</f>
        <v>104.79787042307701</v>
      </c>
      <c r="J10">
        <f t="shared" si="6"/>
        <v>0.51192382697996797</v>
      </c>
      <c r="O10">
        <f t="shared" si="3"/>
        <v>1.0051455797184146</v>
      </c>
      <c r="Y10" s="5"/>
    </row>
    <row r="11" spans="2:26" x14ac:dyDescent="0.25">
      <c r="B11" s="1">
        <v>10</v>
      </c>
      <c r="C11" s="5">
        <v>13342.417969</v>
      </c>
      <c r="D11" s="5">
        <v>13472.563477</v>
      </c>
      <c r="E11" s="5">
        <f t="shared" si="4"/>
        <v>130.14550799999961</v>
      </c>
      <c r="F11">
        <f t="shared" si="5"/>
        <v>13407.490722999999</v>
      </c>
      <c r="G11">
        <f>$G$84</f>
        <v>23.740892584030561</v>
      </c>
      <c r="H11">
        <f>$G$85</f>
        <v>185.85484826212348</v>
      </c>
      <c r="I11">
        <f>$E$80</f>
        <v>104.79787042307701</v>
      </c>
      <c r="J11">
        <f t="shared" si="6"/>
        <v>0.96600404386426186</v>
      </c>
      <c r="O11">
        <f t="shared" si="3"/>
        <v>1.0097542670528221</v>
      </c>
      <c r="Y11" s="5"/>
    </row>
    <row r="12" spans="2:26" x14ac:dyDescent="0.25">
      <c r="B12" s="1">
        <v>11</v>
      </c>
      <c r="C12" s="5">
        <v>13343.015625</v>
      </c>
      <c r="D12" s="5">
        <v>13487.552734000001</v>
      </c>
      <c r="E12" s="5">
        <f t="shared" si="4"/>
        <v>144.53710900000078</v>
      </c>
      <c r="F12">
        <f t="shared" si="5"/>
        <v>13415.2841795</v>
      </c>
      <c r="G12">
        <f>$G$84</f>
        <v>23.740892584030561</v>
      </c>
      <c r="H12">
        <f>$G$85</f>
        <v>185.85484826212348</v>
      </c>
      <c r="I12">
        <f>$E$80</f>
        <v>104.79787042307701</v>
      </c>
      <c r="J12">
        <f t="shared" si="6"/>
        <v>1.0716333188870169</v>
      </c>
      <c r="O12">
        <f t="shared" si="3"/>
        <v>1.0108324169784519</v>
      </c>
      <c r="Y12" s="5"/>
    </row>
    <row r="13" spans="2:26" x14ac:dyDescent="0.25">
      <c r="B13" s="1">
        <v>12</v>
      </c>
      <c r="C13" s="5">
        <v>13317.964844</v>
      </c>
      <c r="D13" s="5">
        <v>13474.185546999999</v>
      </c>
      <c r="E13" s="5">
        <f t="shared" si="4"/>
        <v>156.22070299999905</v>
      </c>
      <c r="F13">
        <f t="shared" si="5"/>
        <v>13396.0751955</v>
      </c>
      <c r="G13">
        <f>$G$84</f>
        <v>23.740892584030561</v>
      </c>
      <c r="H13">
        <f>$G$85</f>
        <v>185.85484826212348</v>
      </c>
      <c r="I13">
        <f>$E$80</f>
        <v>104.79787042307701</v>
      </c>
      <c r="J13">
        <f t="shared" si="6"/>
        <v>1.1594073901912483</v>
      </c>
      <c r="O13">
        <f t="shared" si="3"/>
        <v>1.0117300732379075</v>
      </c>
      <c r="Y13" s="5"/>
    </row>
    <row r="14" spans="2:26" x14ac:dyDescent="0.25">
      <c r="B14" s="1">
        <v>13</v>
      </c>
      <c r="C14" s="5">
        <v>13346.111328000001</v>
      </c>
      <c r="D14" s="5">
        <v>13441.083984000001</v>
      </c>
      <c r="E14" s="5">
        <f t="shared" si="4"/>
        <v>94.972655999999915</v>
      </c>
      <c r="F14">
        <f t="shared" si="5"/>
        <v>13393.597656000002</v>
      </c>
      <c r="G14">
        <f>$G$84</f>
        <v>23.740892584030561</v>
      </c>
      <c r="H14">
        <f>$G$85</f>
        <v>185.85484826212348</v>
      </c>
      <c r="I14">
        <f>$E$80</f>
        <v>104.79787042307701</v>
      </c>
      <c r="J14">
        <f t="shared" si="6"/>
        <v>0.7065847971268796</v>
      </c>
      <c r="O14">
        <f t="shared" si="3"/>
        <v>1.0071161294601783</v>
      </c>
      <c r="Y14" s="5"/>
    </row>
    <row r="15" spans="2:26" x14ac:dyDescent="0.25">
      <c r="B15" s="1">
        <v>14</v>
      </c>
      <c r="C15" s="5">
        <v>13320.577148</v>
      </c>
      <c r="D15" s="5">
        <v>13462.771484000001</v>
      </c>
      <c r="E15" s="5">
        <f t="shared" si="4"/>
        <v>142.19433600000048</v>
      </c>
      <c r="F15">
        <f t="shared" si="5"/>
        <v>13391.674316000001</v>
      </c>
      <c r="G15">
        <f>$G$84</f>
        <v>23.740892584030561</v>
      </c>
      <c r="H15">
        <f>$G$85</f>
        <v>185.85484826212348</v>
      </c>
      <c r="I15">
        <f>$E$80</f>
        <v>104.79787042307701</v>
      </c>
      <c r="J15">
        <f t="shared" si="6"/>
        <v>1.0562040376975359</v>
      </c>
      <c r="O15">
        <f t="shared" si="3"/>
        <v>1.0106747879179807</v>
      </c>
      <c r="Y15" s="5"/>
    </row>
    <row r="16" spans="2:26" x14ac:dyDescent="0.25">
      <c r="B16" s="1">
        <v>15</v>
      </c>
      <c r="C16">
        <v>10813.009765999999</v>
      </c>
      <c r="D16">
        <v>10911.581055000001</v>
      </c>
      <c r="E16" s="5">
        <f t="shared" si="4"/>
        <v>98.571289000001343</v>
      </c>
      <c r="F16">
        <f t="shared" si="5"/>
        <v>10862.295410499999</v>
      </c>
      <c r="G16">
        <f>$G$84</f>
        <v>23.740892584030561</v>
      </c>
      <c r="H16">
        <f>$G$85</f>
        <v>185.85484826212348</v>
      </c>
      <c r="I16">
        <f>$E$80</f>
        <v>104.79787042307701</v>
      </c>
      <c r="J16">
        <f t="shared" si="6"/>
        <v>0.90336394426390798</v>
      </c>
      <c r="O16">
        <f t="shared" si="3"/>
        <v>1.0091159900095481</v>
      </c>
      <c r="Y16" s="5"/>
    </row>
    <row r="17" spans="2:25" x14ac:dyDescent="0.25">
      <c r="B17" s="1">
        <v>16</v>
      </c>
      <c r="C17">
        <v>10810.587890999999</v>
      </c>
      <c r="D17">
        <v>11004.581055000001</v>
      </c>
      <c r="E17" s="5">
        <f t="shared" si="4"/>
        <v>193.99316400000134</v>
      </c>
      <c r="F17">
        <f t="shared" si="5"/>
        <v>10907.584472999999</v>
      </c>
      <c r="G17">
        <f>$G$84</f>
        <v>23.740892584030561</v>
      </c>
      <c r="H17">
        <f>$G$85</f>
        <v>185.85484826212348</v>
      </c>
      <c r="I17">
        <f>$E$80</f>
        <v>104.79787042307701</v>
      </c>
      <c r="J17">
        <f t="shared" si="6"/>
        <v>1.7628400666089814</v>
      </c>
      <c r="O17">
        <f t="shared" si="3"/>
        <v>1.0179447376919717</v>
      </c>
      <c r="Y17" s="5"/>
    </row>
    <row r="18" spans="2:25" x14ac:dyDescent="0.25">
      <c r="B18" s="1">
        <v>17</v>
      </c>
      <c r="C18">
        <v>10820.471680000001</v>
      </c>
      <c r="D18">
        <v>10940.708984000001</v>
      </c>
      <c r="E18" s="5">
        <f t="shared" si="4"/>
        <v>120.23730400000022</v>
      </c>
      <c r="F18">
        <f t="shared" si="5"/>
        <v>10880.590332</v>
      </c>
      <c r="G18">
        <f>$G$84</f>
        <v>23.740892584030561</v>
      </c>
      <c r="H18">
        <f>$G$85</f>
        <v>185.85484826212348</v>
      </c>
      <c r="I18">
        <f>$E$80</f>
        <v>104.79787042307701</v>
      </c>
      <c r="J18">
        <f t="shared" si="6"/>
        <v>1.0989900579189029</v>
      </c>
      <c r="O18">
        <f t="shared" si="3"/>
        <v>1.0111120205806037</v>
      </c>
      <c r="Y18" s="5"/>
    </row>
    <row r="19" spans="2:25" x14ac:dyDescent="0.25">
      <c r="B19" s="1">
        <v>18</v>
      </c>
      <c r="C19">
        <v>10814.182617</v>
      </c>
      <c r="D19">
        <v>10934.189453000001</v>
      </c>
      <c r="E19" s="5">
        <f t="shared" si="4"/>
        <v>120.00683600000048</v>
      </c>
      <c r="F19">
        <f t="shared" si="5"/>
        <v>10874.186035000001</v>
      </c>
      <c r="G19">
        <f>$G$84</f>
        <v>23.740892584030561</v>
      </c>
      <c r="H19">
        <f>$G$85</f>
        <v>185.85484826212348</v>
      </c>
      <c r="I19">
        <f>$E$80</f>
        <v>104.79787042307701</v>
      </c>
      <c r="J19">
        <f t="shared" si="6"/>
        <v>1.0975375588272283</v>
      </c>
      <c r="O19">
        <f t="shared" si="3"/>
        <v>1.0110971712102723</v>
      </c>
      <c r="Y19" s="5"/>
    </row>
    <row r="20" spans="2:25" x14ac:dyDescent="0.25">
      <c r="B20" s="1">
        <v>19</v>
      </c>
      <c r="C20">
        <v>10809.477539</v>
      </c>
      <c r="D20">
        <v>10912.601563</v>
      </c>
      <c r="E20" s="5">
        <f t="shared" si="4"/>
        <v>103.12402400000065</v>
      </c>
      <c r="F20">
        <f t="shared" si="5"/>
        <v>10861.039551</v>
      </c>
      <c r="G20">
        <f>$G$84</f>
        <v>23.740892584030561</v>
      </c>
      <c r="H20">
        <f>$G$85</f>
        <v>185.85484826212348</v>
      </c>
      <c r="I20">
        <f>$E$80</f>
        <v>104.79787042307701</v>
      </c>
      <c r="J20">
        <f t="shared" si="6"/>
        <v>0.94499944311767448</v>
      </c>
      <c r="O20">
        <f t="shared" si="3"/>
        <v>1.0095401487840587</v>
      </c>
      <c r="Y20" s="5"/>
    </row>
    <row r="21" spans="2:25" x14ac:dyDescent="0.25">
      <c r="B21" s="1">
        <v>20</v>
      </c>
      <c r="C21">
        <v>10819.749023</v>
      </c>
      <c r="D21">
        <v>10921.538086</v>
      </c>
      <c r="E21" s="5">
        <f t="shared" si="4"/>
        <v>101.78906300000017</v>
      </c>
      <c r="F21">
        <f t="shared" si="5"/>
        <v>10870.6435545</v>
      </c>
      <c r="G21">
        <f>$G$84</f>
        <v>23.740892584030561</v>
      </c>
      <c r="H21">
        <f>$G$85</f>
        <v>185.85484826212348</v>
      </c>
      <c r="I21">
        <f>$E$80</f>
        <v>104.79787042307701</v>
      </c>
      <c r="J21">
        <f t="shared" si="6"/>
        <v>0.93200300359232902</v>
      </c>
      <c r="O21">
        <f t="shared" si="3"/>
        <v>1.0094077101773453</v>
      </c>
      <c r="Y21" s="5"/>
    </row>
    <row r="22" spans="2:25" x14ac:dyDescent="0.25">
      <c r="B22" s="1">
        <v>21</v>
      </c>
      <c r="C22">
        <v>10815.46875</v>
      </c>
      <c r="D22">
        <v>10933.953125</v>
      </c>
      <c r="E22" s="5">
        <f t="shared" si="4"/>
        <v>118.484375</v>
      </c>
      <c r="F22">
        <f t="shared" si="5"/>
        <v>10874.7109375</v>
      </c>
      <c r="G22">
        <f>$G$84</f>
        <v>23.740892584030561</v>
      </c>
      <c r="H22">
        <f>$G$85</f>
        <v>185.85484826212348</v>
      </c>
      <c r="I22">
        <f>$E$80</f>
        <v>104.79787042307701</v>
      </c>
      <c r="J22">
        <f t="shared" si="6"/>
        <v>1.0836371223239536</v>
      </c>
      <c r="O22">
        <f t="shared" si="3"/>
        <v>1.010955084586602</v>
      </c>
      <c r="Y22" s="5"/>
    </row>
    <row r="23" spans="2:25" x14ac:dyDescent="0.25">
      <c r="B23" s="1">
        <v>22</v>
      </c>
      <c r="C23">
        <v>10820.833008</v>
      </c>
      <c r="D23">
        <v>10906.891602</v>
      </c>
      <c r="E23" s="5">
        <f t="shared" si="4"/>
        <v>86.058594000000085</v>
      </c>
      <c r="F23">
        <f t="shared" si="5"/>
        <v>10863.862304999999</v>
      </c>
      <c r="G23">
        <f>$G$84</f>
        <v>23.740892584030561</v>
      </c>
      <c r="H23">
        <f>$G$85</f>
        <v>185.85484826212348</v>
      </c>
      <c r="I23">
        <f>$E$80</f>
        <v>104.79787042307701</v>
      </c>
      <c r="J23">
        <f t="shared" si="6"/>
        <v>0.78902951583583636</v>
      </c>
      <c r="O23">
        <f t="shared" si="3"/>
        <v>1.0079530470469673</v>
      </c>
      <c r="Y23" s="5"/>
    </row>
    <row r="24" spans="2:25" x14ac:dyDescent="0.25">
      <c r="B24" s="1">
        <v>23</v>
      </c>
      <c r="C24">
        <v>16424.007813</v>
      </c>
      <c r="D24">
        <v>16579.134765999999</v>
      </c>
      <c r="E24" s="5">
        <f t="shared" si="4"/>
        <v>155.12695299999905</v>
      </c>
      <c r="F24">
        <f t="shared" si="5"/>
        <v>16501.5712895</v>
      </c>
      <c r="G24">
        <f>$G$84</f>
        <v>23.740892584030561</v>
      </c>
      <c r="H24">
        <f>$G$85</f>
        <v>185.85484826212348</v>
      </c>
      <c r="I24">
        <f>$E$80</f>
        <v>104.79787042307701</v>
      </c>
      <c r="J24">
        <f t="shared" si="6"/>
        <v>0.93567580690717844</v>
      </c>
      <c r="O24">
        <f t="shared" si="3"/>
        <v>1.0094451339019221</v>
      </c>
      <c r="Y24" s="5"/>
    </row>
    <row r="25" spans="2:25" x14ac:dyDescent="0.25">
      <c r="B25" s="1">
        <v>24</v>
      </c>
      <c r="C25">
        <v>16406.214843999998</v>
      </c>
      <c r="D25">
        <v>16490.457031000002</v>
      </c>
      <c r="E25" s="5">
        <f t="shared" si="4"/>
        <v>84.242187000003469</v>
      </c>
      <c r="F25">
        <f t="shared" si="5"/>
        <v>16448.3359375</v>
      </c>
      <c r="G25">
        <f>$G$84</f>
        <v>23.740892584030561</v>
      </c>
      <c r="H25">
        <f>$G$85</f>
        <v>185.85484826212348</v>
      </c>
      <c r="I25">
        <f>$E$80</f>
        <v>104.79787042307701</v>
      </c>
      <c r="J25">
        <f t="shared" si="6"/>
        <v>0.51085416760517111</v>
      </c>
      <c r="O25">
        <f t="shared" si="3"/>
        <v>1.0051347728772924</v>
      </c>
      <c r="Y25" s="5"/>
    </row>
    <row r="26" spans="2:25" x14ac:dyDescent="0.25">
      <c r="B26" s="1">
        <v>25</v>
      </c>
      <c r="C26">
        <v>16425.746093999998</v>
      </c>
      <c r="D26">
        <v>16557.767577999999</v>
      </c>
      <c r="E26" s="5">
        <f t="shared" si="4"/>
        <v>132.02148400000078</v>
      </c>
      <c r="F26">
        <f t="shared" ref="F26:F51" si="7">AVERAGE(C26,D26)</f>
        <v>16491.756836</v>
      </c>
      <c r="G26">
        <f>$G$84</f>
        <v>23.740892584030561</v>
      </c>
      <c r="H26">
        <f>$G$85</f>
        <v>185.85484826212348</v>
      </c>
      <c r="I26">
        <f>$E$80</f>
        <v>104.79787042307701</v>
      </c>
      <c r="J26">
        <f t="shared" si="6"/>
        <v>0.79733867127966751</v>
      </c>
      <c r="O26">
        <f t="shared" si="3"/>
        <v>1.0080374725899499</v>
      </c>
      <c r="Y26" s="5"/>
    </row>
    <row r="27" spans="2:25" x14ac:dyDescent="0.25">
      <c r="B27" s="1">
        <v>26</v>
      </c>
      <c r="C27">
        <v>16372.857421999999</v>
      </c>
      <c r="D27">
        <v>16465.814452999999</v>
      </c>
      <c r="E27" s="5">
        <f t="shared" si="4"/>
        <v>92.957030999999915</v>
      </c>
      <c r="F27">
        <f t="shared" si="7"/>
        <v>16419.3359375</v>
      </c>
      <c r="G27">
        <f>$G$84</f>
        <v>23.740892584030561</v>
      </c>
      <c r="H27">
        <f>$G$85</f>
        <v>185.85484826212348</v>
      </c>
      <c r="I27">
        <f>$E$80</f>
        <v>104.79787042307701</v>
      </c>
      <c r="J27">
        <f t="shared" si="6"/>
        <v>0.56454560000865039</v>
      </c>
      <c r="O27">
        <f t="shared" si="3"/>
        <v>1.0056775081223814</v>
      </c>
      <c r="Y27" s="5"/>
    </row>
    <row r="28" spans="2:25" x14ac:dyDescent="0.25">
      <c r="B28" s="1">
        <v>27</v>
      </c>
      <c r="C28">
        <v>16385.177734000001</v>
      </c>
      <c r="D28">
        <v>16525.195313</v>
      </c>
      <c r="E28" s="5">
        <f t="shared" si="4"/>
        <v>140.01757899999939</v>
      </c>
      <c r="F28">
        <f t="shared" si="7"/>
        <v>16455.1865235</v>
      </c>
      <c r="G28">
        <f>$G$84</f>
        <v>23.740892584030561</v>
      </c>
      <c r="H28">
        <f>$G$85</f>
        <v>185.85484826212348</v>
      </c>
      <c r="I28">
        <f>$E$80</f>
        <v>104.79787042307701</v>
      </c>
      <c r="J28">
        <f t="shared" si="6"/>
        <v>0.84729757408586093</v>
      </c>
      <c r="O28">
        <f t="shared" si="3"/>
        <v>1.008545380542895</v>
      </c>
      <c r="Y28" s="5"/>
    </row>
    <row r="29" spans="2:25" x14ac:dyDescent="0.25">
      <c r="B29" s="1">
        <v>28</v>
      </c>
      <c r="C29">
        <v>17654.015625</v>
      </c>
      <c r="D29">
        <v>17803.732422000001</v>
      </c>
      <c r="E29" s="5">
        <f t="shared" si="4"/>
        <v>149.71679700000095</v>
      </c>
      <c r="F29">
        <f t="shared" si="7"/>
        <v>17728.8740235</v>
      </c>
      <c r="G29">
        <f>$G$84</f>
        <v>23.740892584030561</v>
      </c>
      <c r="H29">
        <f>$G$85</f>
        <v>185.85484826212348</v>
      </c>
      <c r="I29">
        <f>$E$80</f>
        <v>104.79787042307701</v>
      </c>
      <c r="J29">
        <f t="shared" si="6"/>
        <v>0.84092926949967239</v>
      </c>
      <c r="O29">
        <f t="shared" si="3"/>
        <v>1.0084806086150726</v>
      </c>
      <c r="Y29" s="5"/>
    </row>
    <row r="30" spans="2:25" x14ac:dyDescent="0.25">
      <c r="B30" s="1">
        <v>29</v>
      </c>
      <c r="C30">
        <v>17673.783202999999</v>
      </c>
      <c r="D30">
        <v>17727.6875</v>
      </c>
      <c r="E30" s="5">
        <f t="shared" si="4"/>
        <v>53.904297000000952</v>
      </c>
      <c r="F30">
        <f t="shared" si="7"/>
        <v>17700.7353515</v>
      </c>
      <c r="G30">
        <f>$G$84</f>
        <v>23.740892584030561</v>
      </c>
      <c r="H30">
        <f>$G$85</f>
        <v>185.85484826212348</v>
      </c>
      <c r="I30">
        <f>$E$80</f>
        <v>104.79787042307701</v>
      </c>
      <c r="J30">
        <f t="shared" si="6"/>
        <v>0.30406840711740296</v>
      </c>
      <c r="O30">
        <f t="shared" si="3"/>
        <v>1.0030499580299734</v>
      </c>
      <c r="Y30" s="5"/>
    </row>
    <row r="31" spans="2:25" x14ac:dyDescent="0.25">
      <c r="B31" s="1">
        <v>30</v>
      </c>
      <c r="C31">
        <v>17660.429688</v>
      </c>
      <c r="D31">
        <v>17787.669922000001</v>
      </c>
      <c r="E31" s="5">
        <f t="shared" si="4"/>
        <v>127.24023400000078</v>
      </c>
      <c r="F31">
        <f t="shared" si="7"/>
        <v>17724.049805000002</v>
      </c>
      <c r="G31">
        <f>$G$84</f>
        <v>23.740892584030561</v>
      </c>
      <c r="H31">
        <f>$G$85</f>
        <v>185.85484826212348</v>
      </c>
      <c r="I31">
        <f>$E$80</f>
        <v>104.79787042307701</v>
      </c>
      <c r="J31">
        <f t="shared" si="6"/>
        <v>0.71532828390653103</v>
      </c>
      <c r="O31">
        <f t="shared" si="3"/>
        <v>1.0072048209612057</v>
      </c>
      <c r="Y31" s="5"/>
    </row>
    <row r="32" spans="2:25" x14ac:dyDescent="0.25">
      <c r="B32" s="1">
        <v>31</v>
      </c>
      <c r="C32">
        <v>17662.423827999999</v>
      </c>
      <c r="D32">
        <v>17764.169922000001</v>
      </c>
      <c r="E32" s="5">
        <f t="shared" si="4"/>
        <v>101.7460940000019</v>
      </c>
      <c r="F32">
        <f t="shared" si="7"/>
        <v>17713.296875</v>
      </c>
      <c r="G32">
        <f t="shared" ref="G32:G63" si="8">$G$84</f>
        <v>23.740892584030561</v>
      </c>
      <c r="H32">
        <f t="shared" ref="H32:H63" si="9">$G$85</f>
        <v>185.85484826212348</v>
      </c>
      <c r="I32">
        <f t="shared" ref="I32:I63" si="10">$E$80</f>
        <v>104.79787042307701</v>
      </c>
      <c r="J32">
        <f t="shared" si="6"/>
        <v>0.57276019339352668</v>
      </c>
      <c r="O32">
        <f t="shared" si="3"/>
        <v>1.0057605963366536</v>
      </c>
      <c r="Y32" s="5"/>
    </row>
    <row r="33" spans="2:25" x14ac:dyDescent="0.25">
      <c r="B33" s="1">
        <v>32</v>
      </c>
      <c r="C33">
        <v>17656.330077999999</v>
      </c>
      <c r="D33">
        <v>17779.183593999998</v>
      </c>
      <c r="E33" s="5">
        <f t="shared" si="4"/>
        <v>122.85351599999922</v>
      </c>
      <c r="F33">
        <f t="shared" si="7"/>
        <v>17717.756836</v>
      </c>
      <c r="G33">
        <f t="shared" si="8"/>
        <v>23.740892584030561</v>
      </c>
      <c r="H33">
        <f t="shared" si="9"/>
        <v>185.85484826212348</v>
      </c>
      <c r="I33">
        <f t="shared" si="10"/>
        <v>104.79787042307701</v>
      </c>
      <c r="J33">
        <f t="shared" si="6"/>
        <v>0.69099638546653519</v>
      </c>
      <c r="O33">
        <f t="shared" si="3"/>
        <v>1.0069580436850281</v>
      </c>
      <c r="Y33" s="5"/>
    </row>
    <row r="34" spans="2:25" x14ac:dyDescent="0.25">
      <c r="B34" s="1">
        <v>33</v>
      </c>
      <c r="C34">
        <v>17646.8125</v>
      </c>
      <c r="D34">
        <v>17779.330077999999</v>
      </c>
      <c r="E34" s="5">
        <f t="shared" si="4"/>
        <v>132.51757799999905</v>
      </c>
      <c r="F34">
        <f t="shared" si="7"/>
        <v>17713.071289</v>
      </c>
      <c r="G34">
        <f t="shared" si="8"/>
        <v>23.740892584030561</v>
      </c>
      <c r="H34">
        <f t="shared" si="9"/>
        <v>185.85484826212348</v>
      </c>
      <c r="I34">
        <f t="shared" si="10"/>
        <v>104.79787042307701</v>
      </c>
      <c r="J34">
        <f t="shared" si="6"/>
        <v>0.74534629493141158</v>
      </c>
      <c r="O34">
        <f t="shared" si="3"/>
        <v>1.0075094342391862</v>
      </c>
      <c r="Y34" s="5"/>
    </row>
    <row r="35" spans="2:25" x14ac:dyDescent="0.25">
      <c r="B35" s="1">
        <v>34</v>
      </c>
      <c r="C35">
        <v>12884.071289</v>
      </c>
      <c r="D35">
        <v>12993.689453000001</v>
      </c>
      <c r="E35" s="5">
        <f t="shared" si="4"/>
        <v>109.61816400000134</v>
      </c>
      <c r="F35">
        <f t="shared" si="7"/>
        <v>12938.880370999999</v>
      </c>
      <c r="G35">
        <f t="shared" si="8"/>
        <v>23.740892584030561</v>
      </c>
      <c r="H35">
        <f t="shared" si="9"/>
        <v>185.85484826212348</v>
      </c>
      <c r="I35">
        <f t="shared" si="10"/>
        <v>104.79787042307701</v>
      </c>
      <c r="J35">
        <f t="shared" si="6"/>
        <v>0.84362616481258557</v>
      </c>
      <c r="O35">
        <f t="shared" si="3"/>
        <v>1.0085080376801074</v>
      </c>
      <c r="Y35" s="5"/>
    </row>
    <row r="36" spans="2:25" x14ac:dyDescent="0.25">
      <c r="B36" s="1">
        <v>35</v>
      </c>
      <c r="C36">
        <v>12853.693359000001</v>
      </c>
      <c r="D36">
        <v>12963.049805000001</v>
      </c>
      <c r="E36" s="5">
        <f t="shared" si="4"/>
        <v>109.35644599999978</v>
      </c>
      <c r="F36">
        <f t="shared" si="7"/>
        <v>12908.371582</v>
      </c>
      <c r="G36">
        <f t="shared" si="8"/>
        <v>23.740892584030561</v>
      </c>
      <c r="H36">
        <f t="shared" si="9"/>
        <v>185.85484826212348</v>
      </c>
      <c r="I36">
        <f t="shared" si="10"/>
        <v>104.79787042307701</v>
      </c>
      <c r="J36">
        <f t="shared" si="6"/>
        <v>0.84360121765342377</v>
      </c>
      <c r="O36">
        <f t="shared" si="3"/>
        <v>1.0085077839454937</v>
      </c>
      <c r="Y36" s="5"/>
    </row>
    <row r="37" spans="2:25" x14ac:dyDescent="0.25">
      <c r="B37" s="1">
        <v>36</v>
      </c>
      <c r="C37">
        <v>12855.927734000001</v>
      </c>
      <c r="D37">
        <v>13005.800781</v>
      </c>
      <c r="E37" s="5">
        <f t="shared" si="4"/>
        <v>149.87304699999913</v>
      </c>
      <c r="F37">
        <f t="shared" si="7"/>
        <v>12930.864257500001</v>
      </c>
      <c r="G37">
        <f t="shared" si="8"/>
        <v>23.740892584030561</v>
      </c>
      <c r="H37">
        <f t="shared" si="9"/>
        <v>185.85484826212348</v>
      </c>
      <c r="I37">
        <f t="shared" si="10"/>
        <v>104.79787042307701</v>
      </c>
      <c r="J37">
        <f t="shared" si="6"/>
        <v>1.1523553952859762</v>
      </c>
      <c r="O37">
        <f t="shared" si="3"/>
        <v>1.0116578943271151</v>
      </c>
      <c r="Y37" s="5"/>
    </row>
    <row r="38" spans="2:25" x14ac:dyDescent="0.25">
      <c r="B38" s="1">
        <v>37</v>
      </c>
      <c r="C38">
        <v>12877.347656</v>
      </c>
      <c r="D38">
        <v>12962.104492</v>
      </c>
      <c r="E38" s="5">
        <f t="shared" si="4"/>
        <v>84.756836000000476</v>
      </c>
      <c r="F38">
        <f t="shared" si="7"/>
        <v>12919.726074</v>
      </c>
      <c r="G38">
        <f t="shared" si="8"/>
        <v>23.740892584030561</v>
      </c>
      <c r="H38">
        <f t="shared" si="9"/>
        <v>185.85484826212348</v>
      </c>
      <c r="I38">
        <f t="shared" si="10"/>
        <v>104.79787042307701</v>
      </c>
      <c r="J38">
        <f t="shared" si="6"/>
        <v>0.65388175239839341</v>
      </c>
      <c r="O38">
        <f t="shared" si="3"/>
        <v>1.0065818550732775</v>
      </c>
      <c r="Y38" s="5"/>
    </row>
    <row r="39" spans="2:25" x14ac:dyDescent="0.25">
      <c r="B39" s="1">
        <v>38</v>
      </c>
      <c r="C39">
        <v>12874.596680000001</v>
      </c>
      <c r="D39">
        <v>12927.861328000001</v>
      </c>
      <c r="E39" s="5">
        <f t="shared" si="4"/>
        <v>53.264648000000307</v>
      </c>
      <c r="F39">
        <f t="shared" si="7"/>
        <v>12901.229004000001</v>
      </c>
      <c r="G39">
        <f t="shared" si="8"/>
        <v>23.740892584030561</v>
      </c>
      <c r="H39">
        <f t="shared" si="9"/>
        <v>185.85484826212348</v>
      </c>
      <c r="I39">
        <f t="shared" si="10"/>
        <v>104.79787042307701</v>
      </c>
      <c r="J39">
        <f t="shared" si="6"/>
        <v>0.41201438233744259</v>
      </c>
      <c r="O39">
        <f t="shared" si="3"/>
        <v>1.0041371896397147</v>
      </c>
      <c r="Y39" s="5"/>
    </row>
    <row r="40" spans="2:25" x14ac:dyDescent="0.25">
      <c r="B40" s="1">
        <v>39</v>
      </c>
      <c r="C40">
        <v>12880.450194999999</v>
      </c>
      <c r="D40">
        <v>12938.788086</v>
      </c>
      <c r="E40" s="5">
        <f t="shared" si="4"/>
        <v>58.337891000001036</v>
      </c>
      <c r="F40">
        <f t="shared" si="7"/>
        <v>12909.619140499999</v>
      </c>
      <c r="G40">
        <f t="shared" si="8"/>
        <v>23.740892584030561</v>
      </c>
      <c r="H40">
        <f t="shared" si="9"/>
        <v>185.85484826212348</v>
      </c>
      <c r="I40">
        <f t="shared" si="10"/>
        <v>104.79787042307701</v>
      </c>
      <c r="J40">
        <f t="shared" si="6"/>
        <v>0.45087600640993325</v>
      </c>
      <c r="O40">
        <f t="shared" si="3"/>
        <v>1.0045291810547621</v>
      </c>
      <c r="Y40" s="5"/>
    </row>
    <row r="41" spans="2:25" x14ac:dyDescent="0.25">
      <c r="B41" s="1">
        <v>40</v>
      </c>
      <c r="C41">
        <v>12876.183594</v>
      </c>
      <c r="D41">
        <v>12988.337890999999</v>
      </c>
      <c r="E41" s="5">
        <f t="shared" si="4"/>
        <v>112.15429699999913</v>
      </c>
      <c r="F41">
        <f t="shared" si="7"/>
        <v>12932.260742499999</v>
      </c>
      <c r="G41">
        <f t="shared" si="8"/>
        <v>23.740892584030561</v>
      </c>
      <c r="H41">
        <f t="shared" si="9"/>
        <v>185.85484826212348</v>
      </c>
      <c r="I41">
        <f t="shared" si="10"/>
        <v>104.79787042307701</v>
      </c>
      <c r="J41">
        <f t="shared" si="6"/>
        <v>0.86349999469688987</v>
      </c>
      <c r="O41">
        <f t="shared" si="3"/>
        <v>1.0087102126325893</v>
      </c>
      <c r="Y41" s="5"/>
    </row>
    <row r="42" spans="2:25" x14ac:dyDescent="0.25">
      <c r="B42" s="1">
        <v>41</v>
      </c>
      <c r="C42">
        <v>12851.493164</v>
      </c>
      <c r="D42">
        <v>12994.788086</v>
      </c>
      <c r="E42" s="5">
        <f t="shared" si="4"/>
        <v>143.29492200000095</v>
      </c>
      <c r="F42">
        <f t="shared" si="7"/>
        <v>12923.140625</v>
      </c>
      <c r="G42">
        <f t="shared" si="8"/>
        <v>23.740892584030561</v>
      </c>
      <c r="H42">
        <f t="shared" si="9"/>
        <v>185.85484826212348</v>
      </c>
      <c r="I42">
        <f t="shared" si="10"/>
        <v>104.79787042307701</v>
      </c>
      <c r="J42">
        <f t="shared" si="6"/>
        <v>1.1027107256514668</v>
      </c>
      <c r="O42">
        <f t="shared" si="3"/>
        <v>1.0111500601658805</v>
      </c>
      <c r="Y42" s="5"/>
    </row>
    <row r="43" spans="2:25" x14ac:dyDescent="0.25">
      <c r="B43" s="1">
        <v>42</v>
      </c>
      <c r="C43">
        <v>12849.840819999999</v>
      </c>
      <c r="D43">
        <v>12969.889648</v>
      </c>
      <c r="E43" s="5">
        <f t="shared" si="4"/>
        <v>120.04882800000087</v>
      </c>
      <c r="F43">
        <f t="shared" si="7"/>
        <v>12909.865234000001</v>
      </c>
      <c r="G43">
        <f t="shared" si="8"/>
        <v>23.740892584030561</v>
      </c>
      <c r="H43">
        <f t="shared" si="9"/>
        <v>185.85484826212348</v>
      </c>
      <c r="I43">
        <f t="shared" si="10"/>
        <v>104.79787042307701</v>
      </c>
      <c r="J43">
        <f t="shared" si="6"/>
        <v>0.92559637173561304</v>
      </c>
      <c r="O43">
        <f t="shared" si="3"/>
        <v>1.0093424369750288</v>
      </c>
      <c r="Y43" s="5"/>
    </row>
    <row r="44" spans="2:25" x14ac:dyDescent="0.25">
      <c r="B44" s="1">
        <v>43</v>
      </c>
      <c r="C44">
        <v>12968.368164</v>
      </c>
      <c r="D44">
        <v>13084.462890999999</v>
      </c>
      <c r="E44" s="5">
        <f t="shared" si="4"/>
        <v>116.09472699999969</v>
      </c>
      <c r="F44">
        <f t="shared" si="7"/>
        <v>13026.415527499999</v>
      </c>
      <c r="G44">
        <f t="shared" si="8"/>
        <v>23.740892584030561</v>
      </c>
      <c r="H44">
        <f t="shared" si="9"/>
        <v>185.85484826212348</v>
      </c>
      <c r="I44">
        <f t="shared" si="10"/>
        <v>104.79787042307701</v>
      </c>
      <c r="J44">
        <f t="shared" si="6"/>
        <v>0.88727162870288045</v>
      </c>
      <c r="O44">
        <f t="shared" si="3"/>
        <v>1.008952146139888</v>
      </c>
      <c r="Y44" s="5"/>
    </row>
    <row r="45" spans="2:25" x14ac:dyDescent="0.25">
      <c r="B45" s="1">
        <v>44</v>
      </c>
      <c r="C45">
        <v>12999.402344</v>
      </c>
      <c r="D45">
        <v>13082.228515999999</v>
      </c>
      <c r="E45" s="5">
        <f t="shared" si="4"/>
        <v>82.826171999999133</v>
      </c>
      <c r="F45">
        <f t="shared" si="7"/>
        <v>13040.815429999999</v>
      </c>
      <c r="G45">
        <f t="shared" si="8"/>
        <v>23.740892584030561</v>
      </c>
      <c r="H45">
        <f t="shared" si="9"/>
        <v>185.85484826212348</v>
      </c>
      <c r="I45">
        <f t="shared" si="10"/>
        <v>104.79787042307701</v>
      </c>
      <c r="J45">
        <f t="shared" si="6"/>
        <v>0.63311974636966462</v>
      </c>
      <c r="O45">
        <f t="shared" si="3"/>
        <v>1.0063715369220976</v>
      </c>
      <c r="Y45" s="5"/>
    </row>
    <row r="46" spans="2:25" x14ac:dyDescent="0.25">
      <c r="B46" s="1">
        <v>45</v>
      </c>
      <c r="C46">
        <v>13002.078125</v>
      </c>
      <c r="D46">
        <v>13114.626953000001</v>
      </c>
      <c r="E46" s="5">
        <f t="shared" si="4"/>
        <v>112.54882800000087</v>
      </c>
      <c r="F46">
        <f t="shared" si="7"/>
        <v>13058.352539</v>
      </c>
      <c r="G46">
        <f t="shared" si="8"/>
        <v>23.740892584030561</v>
      </c>
      <c r="H46">
        <f t="shared" si="9"/>
        <v>185.85484826212348</v>
      </c>
      <c r="I46">
        <f t="shared" si="10"/>
        <v>104.79787042307701</v>
      </c>
      <c r="J46">
        <f t="shared" si="6"/>
        <v>0.85819313353976168</v>
      </c>
      <c r="O46">
        <f t="shared" si="3"/>
        <v>1.0086562184073942</v>
      </c>
      <c r="Y46" s="5"/>
    </row>
    <row r="47" spans="2:25" x14ac:dyDescent="0.25">
      <c r="B47" s="1">
        <v>46</v>
      </c>
      <c r="C47">
        <v>12966.418944999999</v>
      </c>
      <c r="D47">
        <v>13085.853515999999</v>
      </c>
      <c r="E47" s="5">
        <f t="shared" si="4"/>
        <v>119.43457099999978</v>
      </c>
      <c r="F47">
        <f t="shared" si="7"/>
        <v>13026.1362305</v>
      </c>
      <c r="G47">
        <f t="shared" si="8"/>
        <v>23.740892584030561</v>
      </c>
      <c r="H47">
        <f t="shared" si="9"/>
        <v>185.85484826212348</v>
      </c>
      <c r="I47">
        <f t="shared" si="10"/>
        <v>104.79787042307701</v>
      </c>
      <c r="J47">
        <f t="shared" si="6"/>
        <v>0.91269989270449803</v>
      </c>
      <c r="O47">
        <f t="shared" si="3"/>
        <v>1.0092110683378817</v>
      </c>
      <c r="Y47" s="5"/>
    </row>
    <row r="48" spans="2:25" x14ac:dyDescent="0.25">
      <c r="B48" s="1">
        <v>47</v>
      </c>
      <c r="C48">
        <v>12964.885742</v>
      </c>
      <c r="D48">
        <v>13076.891602</v>
      </c>
      <c r="E48" s="5">
        <f t="shared" si="4"/>
        <v>112.0058599999993</v>
      </c>
      <c r="F48">
        <f t="shared" si="7"/>
        <v>13020.888672000001</v>
      </c>
      <c r="G48">
        <f t="shared" si="8"/>
        <v>23.740892584030561</v>
      </c>
      <c r="H48">
        <f t="shared" si="9"/>
        <v>185.85484826212348</v>
      </c>
      <c r="I48">
        <f t="shared" si="10"/>
        <v>104.79787042307701</v>
      </c>
      <c r="J48">
        <f t="shared" si="6"/>
        <v>0.85651746155691133</v>
      </c>
      <c r="O48">
        <f t="shared" si="3"/>
        <v>1.0086391706204672</v>
      </c>
      <c r="Y48" s="5"/>
    </row>
    <row r="49" spans="2:25" x14ac:dyDescent="0.25">
      <c r="B49" s="1">
        <v>48</v>
      </c>
      <c r="C49">
        <v>12991.510742</v>
      </c>
      <c r="D49">
        <v>13085.328125</v>
      </c>
      <c r="E49" s="5">
        <f t="shared" si="4"/>
        <v>93.817382999999609</v>
      </c>
      <c r="F49">
        <f t="shared" si="7"/>
        <v>13038.419433499999</v>
      </c>
      <c r="G49">
        <f t="shared" si="8"/>
        <v>23.740892584030561</v>
      </c>
      <c r="H49">
        <f t="shared" si="9"/>
        <v>185.85484826212348</v>
      </c>
      <c r="I49">
        <f t="shared" si="10"/>
        <v>104.79787042307701</v>
      </c>
      <c r="J49">
        <f t="shared" si="6"/>
        <v>0.71696622433760804</v>
      </c>
      <c r="O49">
        <f t="shared" si="3"/>
        <v>1.0072214375112434</v>
      </c>
      <c r="Y49" s="5"/>
    </row>
    <row r="50" spans="2:25" x14ac:dyDescent="0.25">
      <c r="B50" s="1">
        <v>49</v>
      </c>
      <c r="C50">
        <v>12947.776367</v>
      </c>
      <c r="D50">
        <v>13138.416992</v>
      </c>
      <c r="E50" s="5">
        <f t="shared" si="4"/>
        <v>190.640625</v>
      </c>
      <c r="F50">
        <f t="shared" si="7"/>
        <v>13043.0966795</v>
      </c>
      <c r="G50">
        <f t="shared" si="8"/>
        <v>23.740892584030561</v>
      </c>
      <c r="H50">
        <f t="shared" si="9"/>
        <v>185.85484826212348</v>
      </c>
      <c r="I50">
        <f t="shared" si="10"/>
        <v>104.79787042307701</v>
      </c>
      <c r="J50">
        <f t="shared" si="6"/>
        <v>1.4510167025150849</v>
      </c>
      <c r="O50">
        <f t="shared" si="3"/>
        <v>1.0147238119964666</v>
      </c>
      <c r="Y50" s="5"/>
    </row>
    <row r="51" spans="2:25" x14ac:dyDescent="0.25">
      <c r="B51" s="1">
        <v>50</v>
      </c>
      <c r="C51">
        <v>12974.547852</v>
      </c>
      <c r="D51">
        <v>13089.457031</v>
      </c>
      <c r="E51" s="5">
        <f t="shared" si="4"/>
        <v>114.90917900000022</v>
      </c>
      <c r="F51">
        <f t="shared" si="7"/>
        <v>13032.002441500001</v>
      </c>
      <c r="G51">
        <f t="shared" si="8"/>
        <v>23.740892584030561</v>
      </c>
      <c r="H51">
        <f t="shared" si="9"/>
        <v>185.85484826212348</v>
      </c>
      <c r="I51">
        <f t="shared" si="10"/>
        <v>104.79787042307701</v>
      </c>
      <c r="J51">
        <f t="shared" si="6"/>
        <v>0.87787582577228929</v>
      </c>
      <c r="O51">
        <f t="shared" si="3"/>
        <v>1.0088565073951528</v>
      </c>
      <c r="Y51" s="5"/>
    </row>
    <row r="52" spans="2:25" s="5" customFormat="1" x14ac:dyDescent="0.25">
      <c r="B52" s="1">
        <v>51</v>
      </c>
      <c r="C52" s="5">
        <v>12957.322265999999</v>
      </c>
      <c r="D52" s="5">
        <v>13111.492188</v>
      </c>
      <c r="E52" s="5">
        <f t="shared" si="4"/>
        <v>154.16992200000095</v>
      </c>
      <c r="F52" s="5">
        <f t="shared" ref="F52:F57" si="11">AVERAGE(C52,D52)</f>
        <v>13034.407227</v>
      </c>
      <c r="G52">
        <f t="shared" si="8"/>
        <v>23.740892584030561</v>
      </c>
      <c r="H52">
        <f t="shared" si="9"/>
        <v>185.85484826212348</v>
      </c>
      <c r="I52">
        <f t="shared" si="10"/>
        <v>104.79787042307701</v>
      </c>
      <c r="J52">
        <f t="shared" si="6"/>
        <v>1.1758381104867799</v>
      </c>
      <c r="O52">
        <f t="shared" si="3"/>
        <v>1.0118982856824161</v>
      </c>
      <c r="W52"/>
      <c r="X52"/>
    </row>
    <row r="53" spans="2:25" s="5" customFormat="1" x14ac:dyDescent="0.25">
      <c r="B53" s="1">
        <v>52</v>
      </c>
      <c r="C53" s="5">
        <v>8403.3330079999996</v>
      </c>
      <c r="D53" s="5">
        <v>8517.7177730000003</v>
      </c>
      <c r="E53" s="5">
        <f t="shared" ref="E53:E78" si="12">D53-C53</f>
        <v>114.3847650000007</v>
      </c>
      <c r="F53" s="5">
        <f t="shared" si="11"/>
        <v>8460.525390499999</v>
      </c>
      <c r="G53">
        <f t="shared" si="8"/>
        <v>23.740892584030561</v>
      </c>
      <c r="H53">
        <f t="shared" si="9"/>
        <v>185.85484826212348</v>
      </c>
      <c r="I53">
        <f t="shared" si="10"/>
        <v>104.79787042307701</v>
      </c>
      <c r="J53">
        <f t="shared" ref="J53:J79" si="13">(E53/D53)*100</f>
        <v>1.3429039098076805</v>
      </c>
      <c r="O53">
        <f t="shared" ref="O53:O78" si="14">D53/C53</f>
        <v>1.0136118329347541</v>
      </c>
      <c r="W53"/>
      <c r="X53"/>
    </row>
    <row r="54" spans="2:25" s="5" customFormat="1" x14ac:dyDescent="0.25">
      <c r="B54" s="1">
        <v>53</v>
      </c>
      <c r="C54" s="5">
        <v>8399.8818360000005</v>
      </c>
      <c r="D54" s="5">
        <v>8515.7412110000005</v>
      </c>
      <c r="E54" s="5">
        <f t="shared" si="12"/>
        <v>115.859375</v>
      </c>
      <c r="F54" s="5">
        <f t="shared" si="11"/>
        <v>8457.8115235000005</v>
      </c>
      <c r="G54">
        <f t="shared" si="8"/>
        <v>23.740892584030561</v>
      </c>
      <c r="H54">
        <f t="shared" si="9"/>
        <v>185.85484826212348</v>
      </c>
      <c r="I54">
        <f t="shared" si="10"/>
        <v>104.79787042307701</v>
      </c>
      <c r="J54">
        <f t="shared" si="13"/>
        <v>1.3605318918139679</v>
      </c>
      <c r="O54">
        <f t="shared" si="14"/>
        <v>1.0137929767658698</v>
      </c>
      <c r="W54"/>
      <c r="X54"/>
    </row>
    <row r="55" spans="2:25" x14ac:dyDescent="0.25">
      <c r="B55" s="1">
        <v>54</v>
      </c>
      <c r="C55">
        <v>8402.6591800000006</v>
      </c>
      <c r="D55">
        <v>8545.8164059999999</v>
      </c>
      <c r="E55" s="5">
        <f t="shared" si="12"/>
        <v>143.15722599999935</v>
      </c>
      <c r="F55">
        <f t="shared" si="11"/>
        <v>8474.2377930000002</v>
      </c>
      <c r="G55">
        <f t="shared" si="8"/>
        <v>23.740892584030561</v>
      </c>
      <c r="H55">
        <f t="shared" si="9"/>
        <v>185.85484826212348</v>
      </c>
      <c r="I55">
        <f t="shared" si="10"/>
        <v>104.79787042307701</v>
      </c>
      <c r="J55">
        <f t="shared" si="13"/>
        <v>1.6751731981919125</v>
      </c>
      <c r="O55">
        <f t="shared" si="14"/>
        <v>1.0170371334756432</v>
      </c>
      <c r="Y55" s="5"/>
    </row>
    <row r="56" spans="2:25" x14ac:dyDescent="0.25">
      <c r="B56" s="1">
        <v>55</v>
      </c>
      <c r="C56">
        <v>8416.3457030000009</v>
      </c>
      <c r="D56">
        <v>8519.2275389999995</v>
      </c>
      <c r="E56" s="5">
        <f t="shared" si="12"/>
        <v>102.88183599999866</v>
      </c>
      <c r="F56">
        <f t="shared" si="11"/>
        <v>8467.7866209999993</v>
      </c>
      <c r="G56">
        <f t="shared" si="8"/>
        <v>23.740892584030561</v>
      </c>
      <c r="H56">
        <f t="shared" si="9"/>
        <v>185.85484826212348</v>
      </c>
      <c r="I56">
        <f t="shared" si="10"/>
        <v>104.79787042307701</v>
      </c>
      <c r="J56">
        <f t="shared" si="13"/>
        <v>1.2076427766369424</v>
      </c>
      <c r="O56">
        <f t="shared" si="14"/>
        <v>1.0122240506308251</v>
      </c>
      <c r="Y56" s="5"/>
    </row>
    <row r="57" spans="2:25" x14ac:dyDescent="0.25">
      <c r="B57" s="1">
        <v>56</v>
      </c>
      <c r="C57">
        <v>8413.421875</v>
      </c>
      <c r="D57">
        <v>8527.0654300000006</v>
      </c>
      <c r="E57" s="5">
        <f t="shared" si="12"/>
        <v>113.64355500000056</v>
      </c>
      <c r="F57">
        <f t="shared" si="11"/>
        <v>8470.2436525000012</v>
      </c>
      <c r="G57">
        <f t="shared" si="8"/>
        <v>23.740892584030561</v>
      </c>
      <c r="H57">
        <f t="shared" si="9"/>
        <v>185.85484826212348</v>
      </c>
      <c r="I57">
        <f t="shared" si="10"/>
        <v>104.79787042307701</v>
      </c>
      <c r="J57">
        <f t="shared" si="13"/>
        <v>1.3327393337475604</v>
      </c>
      <c r="O57">
        <f t="shared" si="14"/>
        <v>1.0135074119292278</v>
      </c>
      <c r="Y57" s="5"/>
    </row>
    <row r="58" spans="2:25" x14ac:dyDescent="0.25">
      <c r="B58" s="1">
        <v>57</v>
      </c>
      <c r="C58">
        <v>8409.2714840000008</v>
      </c>
      <c r="D58">
        <v>8536.6152340000008</v>
      </c>
      <c r="E58" s="5">
        <f t="shared" si="12"/>
        <v>127.34375</v>
      </c>
      <c r="F58">
        <f>AVERAGE(C58,D58)</f>
        <v>8472.9433590000008</v>
      </c>
      <c r="G58">
        <f t="shared" si="8"/>
        <v>23.740892584030561</v>
      </c>
      <c r="H58">
        <f t="shared" si="9"/>
        <v>185.85484826212348</v>
      </c>
      <c r="I58">
        <f t="shared" si="10"/>
        <v>104.79787042307701</v>
      </c>
      <c r="J58">
        <f t="shared" ref="J58:J78" si="15">(E58/D58)*100</f>
        <v>1.4917358520835027</v>
      </c>
      <c r="O58">
        <f t="shared" si="14"/>
        <v>1.0151432558982418</v>
      </c>
      <c r="Y58" s="5"/>
    </row>
    <row r="59" spans="2:25" x14ac:dyDescent="0.25">
      <c r="B59" s="1">
        <v>58</v>
      </c>
      <c r="C59">
        <v>8407.6777340000008</v>
      </c>
      <c r="D59">
        <v>8544.6367190000001</v>
      </c>
      <c r="E59" s="5">
        <f t="shared" si="12"/>
        <v>136.9589849999993</v>
      </c>
      <c r="F59">
        <f t="shared" ref="F59:F79" si="16">AVERAGE(C59,D59)</f>
        <v>8476.1572264999995</v>
      </c>
      <c r="G59">
        <f t="shared" si="8"/>
        <v>23.740892584030561</v>
      </c>
      <c r="H59">
        <f t="shared" si="9"/>
        <v>185.85484826212348</v>
      </c>
      <c r="I59">
        <f t="shared" si="10"/>
        <v>104.79787042307701</v>
      </c>
      <c r="J59">
        <f t="shared" si="15"/>
        <v>1.6028649257311895</v>
      </c>
      <c r="O59">
        <f t="shared" si="14"/>
        <v>1.0162897519782601</v>
      </c>
      <c r="Y59" s="5"/>
    </row>
    <row r="60" spans="2:25" x14ac:dyDescent="0.25">
      <c r="B60" s="1">
        <v>59</v>
      </c>
      <c r="C60">
        <v>8406.0302730000003</v>
      </c>
      <c r="D60">
        <v>8561.6435550000006</v>
      </c>
      <c r="E60" s="5">
        <f t="shared" si="12"/>
        <v>155.61328200000025</v>
      </c>
      <c r="F60">
        <f t="shared" si="16"/>
        <v>8483.8369139999995</v>
      </c>
      <c r="G60">
        <f t="shared" si="8"/>
        <v>23.740892584030561</v>
      </c>
      <c r="H60">
        <f t="shared" si="9"/>
        <v>185.85484826212348</v>
      </c>
      <c r="I60">
        <f t="shared" si="10"/>
        <v>104.79787042307701</v>
      </c>
      <c r="J60">
        <f>(E60/D60)*100</f>
        <v>1.8175631933324541</v>
      </c>
      <c r="O60">
        <f t="shared" si="14"/>
        <v>1.0185121010686611</v>
      </c>
      <c r="Y60" s="5"/>
    </row>
    <row r="61" spans="2:25" x14ac:dyDescent="0.25">
      <c r="B61" s="1">
        <v>60</v>
      </c>
      <c r="C61">
        <v>8408.1894530000009</v>
      </c>
      <c r="D61">
        <v>8533.7373050000006</v>
      </c>
      <c r="E61" s="5">
        <f t="shared" si="12"/>
        <v>125.54785199999969</v>
      </c>
      <c r="F61">
        <f t="shared" si="16"/>
        <v>8470.9633790000007</v>
      </c>
      <c r="G61">
        <f t="shared" si="8"/>
        <v>23.740892584030561</v>
      </c>
      <c r="H61">
        <f t="shared" si="9"/>
        <v>185.85484826212348</v>
      </c>
      <c r="I61">
        <f t="shared" si="10"/>
        <v>104.79787042307701</v>
      </c>
      <c r="J61">
        <f t="shared" si="15"/>
        <v>1.4711942436573477</v>
      </c>
      <c r="O61">
        <f t="shared" si="14"/>
        <v>1.0149316155043586</v>
      </c>
      <c r="Y61" s="5"/>
    </row>
    <row r="62" spans="2:25" x14ac:dyDescent="0.25">
      <c r="B62" s="1">
        <v>61</v>
      </c>
      <c r="C62">
        <v>9951.4951170000004</v>
      </c>
      <c r="D62">
        <v>9964.9384769999997</v>
      </c>
      <c r="E62" s="5">
        <f t="shared" si="12"/>
        <v>13.443359999999302</v>
      </c>
      <c r="F62">
        <f t="shared" si="16"/>
        <v>9958.216797000001</v>
      </c>
      <c r="G62">
        <f t="shared" si="8"/>
        <v>23.740892584030561</v>
      </c>
      <c r="H62">
        <f t="shared" si="9"/>
        <v>185.85484826212348</v>
      </c>
      <c r="I62">
        <f t="shared" si="10"/>
        <v>104.79787042307701</v>
      </c>
      <c r="J62">
        <f t="shared" si="15"/>
        <v>0.13490660309672581</v>
      </c>
      <c r="O62">
        <f t="shared" si="14"/>
        <v>1.0013508884687121</v>
      </c>
      <c r="Y62" s="5"/>
    </row>
    <row r="63" spans="2:25" x14ac:dyDescent="0.25">
      <c r="B63" s="1">
        <v>62</v>
      </c>
      <c r="C63">
        <v>9942.9824219999991</v>
      </c>
      <c r="D63">
        <v>9980.8105469999991</v>
      </c>
      <c r="E63" s="5">
        <f t="shared" si="12"/>
        <v>37.828125</v>
      </c>
      <c r="F63">
        <f t="shared" si="16"/>
        <v>9961.8964844999991</v>
      </c>
      <c r="G63">
        <f t="shared" si="8"/>
        <v>23.740892584030561</v>
      </c>
      <c r="H63">
        <f t="shared" si="9"/>
        <v>185.85484826212348</v>
      </c>
      <c r="I63">
        <f t="shared" si="10"/>
        <v>104.79787042307701</v>
      </c>
      <c r="J63">
        <f t="shared" si="15"/>
        <v>0.3790085466692909</v>
      </c>
      <c r="O63">
        <f t="shared" si="14"/>
        <v>1.0038045048652908</v>
      </c>
      <c r="Y63" s="5"/>
    </row>
    <row r="64" spans="2:25" x14ac:dyDescent="0.25">
      <c r="B64" s="1">
        <v>63</v>
      </c>
      <c r="C64">
        <v>9942.7558590000008</v>
      </c>
      <c r="D64">
        <v>9982.0566409999992</v>
      </c>
      <c r="E64" s="5">
        <f t="shared" si="12"/>
        <v>39.300781999998435</v>
      </c>
      <c r="F64">
        <f t="shared" si="16"/>
        <v>9962.40625</v>
      </c>
      <c r="G64">
        <f>$G$84</f>
        <v>23.740892584030561</v>
      </c>
      <c r="H64">
        <f>$G$85</f>
        <v>185.85484826212348</v>
      </c>
      <c r="I64">
        <f>$E$80</f>
        <v>104.79787042307701</v>
      </c>
      <c r="J64">
        <f t="shared" si="15"/>
        <v>0.39371427565914208</v>
      </c>
      <c r="O64">
        <f t="shared" si="14"/>
        <v>1.0039527051209272</v>
      </c>
      <c r="Y64" s="5"/>
    </row>
    <row r="65" spans="2:25" x14ac:dyDescent="0.25">
      <c r="B65" s="1">
        <v>64</v>
      </c>
      <c r="C65">
        <v>9954.1621090000008</v>
      </c>
      <c r="D65">
        <v>9993.9824219999991</v>
      </c>
      <c r="E65" s="5">
        <f t="shared" si="12"/>
        <v>39.82031299999835</v>
      </c>
      <c r="F65">
        <f t="shared" si="16"/>
        <v>9974.072265499999</v>
      </c>
      <c r="G65">
        <f>$G$84</f>
        <v>23.740892584030561</v>
      </c>
      <c r="H65">
        <f>$G$85</f>
        <v>185.85484826212348</v>
      </c>
      <c r="I65">
        <f>$E$80</f>
        <v>104.79787042307701</v>
      </c>
      <c r="J65">
        <f t="shared" si="15"/>
        <v>0.3984428961205787</v>
      </c>
      <c r="O65">
        <f t="shared" si="14"/>
        <v>1.0040003681438938</v>
      </c>
      <c r="Y65" s="5"/>
    </row>
    <row r="66" spans="2:25" s="10" customFormat="1" x14ac:dyDescent="0.25">
      <c r="B66" s="1">
        <v>65</v>
      </c>
      <c r="C66" s="10">
        <v>9939.3232420000004</v>
      </c>
      <c r="D66" s="10">
        <v>9976.8945309999999</v>
      </c>
      <c r="E66" s="5">
        <f t="shared" si="12"/>
        <v>37.571288999999524</v>
      </c>
      <c r="F66">
        <f t="shared" si="16"/>
        <v>9958.1088865000002</v>
      </c>
      <c r="G66">
        <f>$G$84</f>
        <v>23.740892584030561</v>
      </c>
      <c r="H66">
        <f>$G$85</f>
        <v>185.85484826212348</v>
      </c>
      <c r="I66">
        <f>$E$80</f>
        <v>104.79787042307701</v>
      </c>
      <c r="J66">
        <f t="shared" si="15"/>
        <v>0.37658300268945205</v>
      </c>
      <c r="O66">
        <f t="shared" si="14"/>
        <v>1.0037800651095878</v>
      </c>
      <c r="Y66" s="2"/>
    </row>
    <row r="67" spans="2:25" s="10" customFormat="1" x14ac:dyDescent="0.25">
      <c r="B67" s="1">
        <v>66</v>
      </c>
      <c r="C67" s="10">
        <v>9934.6669920000004</v>
      </c>
      <c r="D67" s="10">
        <v>9957.7626949999994</v>
      </c>
      <c r="E67" s="5">
        <f t="shared" si="12"/>
        <v>23.095702999999048</v>
      </c>
      <c r="F67">
        <f t="shared" si="16"/>
        <v>9946.2148434999999</v>
      </c>
      <c r="G67">
        <f>$G$84</f>
        <v>23.740892584030561</v>
      </c>
      <c r="H67">
        <f>$G$85</f>
        <v>185.85484826212348</v>
      </c>
      <c r="I67">
        <f>$E$80</f>
        <v>104.79787042307701</v>
      </c>
      <c r="J67">
        <f t="shared" si="15"/>
        <v>0.23193666797860008</v>
      </c>
      <c r="O67">
        <f t="shared" si="14"/>
        <v>1.0023247586475317</v>
      </c>
      <c r="Y67" s="2"/>
    </row>
    <row r="68" spans="2:25" s="10" customFormat="1" x14ac:dyDescent="0.25">
      <c r="B68" s="1">
        <v>67</v>
      </c>
      <c r="C68" s="10">
        <v>9933.7978519999997</v>
      </c>
      <c r="D68" s="10">
        <v>9940.3486329999996</v>
      </c>
      <c r="E68" s="5">
        <f t="shared" si="12"/>
        <v>6.5507809999999154</v>
      </c>
      <c r="F68">
        <f t="shared" si="16"/>
        <v>9937.0732424999987</v>
      </c>
      <c r="G68">
        <f>$G$84</f>
        <v>23.740892584030561</v>
      </c>
      <c r="H68">
        <f>$G$85</f>
        <v>185.85484826212348</v>
      </c>
      <c r="I68">
        <f>$E$80</f>
        <v>104.79787042307701</v>
      </c>
      <c r="J68">
        <f t="shared" si="15"/>
        <v>6.5900917984431789E-2</v>
      </c>
      <c r="O68">
        <f t="shared" si="14"/>
        <v>1.0006594437593352</v>
      </c>
      <c r="Y68" s="2"/>
    </row>
    <row r="69" spans="2:25" s="10" customFormat="1" x14ac:dyDescent="0.25">
      <c r="B69" s="1">
        <v>68</v>
      </c>
      <c r="C69" s="10">
        <v>9927.1611329999996</v>
      </c>
      <c r="D69" s="10">
        <v>9935.6103519999997</v>
      </c>
      <c r="E69" s="5">
        <f t="shared" ref="E69:E72" si="17">D69-C69</f>
        <v>8.4492190000000846</v>
      </c>
      <c r="F69">
        <f t="shared" ref="F69:F72" si="18">AVERAGE(C69,D69)</f>
        <v>9931.3857424999987</v>
      </c>
      <c r="G69">
        <f>$G$84</f>
        <v>23.740892584030561</v>
      </c>
      <c r="H69">
        <f>$G$85</f>
        <v>185.85484826212348</v>
      </c>
      <c r="I69">
        <f>$E$80</f>
        <v>104.79787042307701</v>
      </c>
      <c r="J69">
        <f t="shared" ref="J69:J72" si="19">(E69/D69)*100</f>
        <v>8.5039758008417565E-2</v>
      </c>
      <c r="O69">
        <f t="shared" ref="O69:O72" si="20">D69/C69</f>
        <v>1.0008511213716389</v>
      </c>
      <c r="Y69" s="2"/>
    </row>
    <row r="70" spans="2:25" s="10" customFormat="1" x14ac:dyDescent="0.25">
      <c r="B70" s="1">
        <v>69</v>
      </c>
      <c r="C70" s="10">
        <v>9918.9726559999999</v>
      </c>
      <c r="D70" s="10">
        <v>9930.3203130000002</v>
      </c>
      <c r="E70" s="5">
        <f t="shared" si="17"/>
        <v>11.347657000000254</v>
      </c>
      <c r="F70">
        <f t="shared" si="18"/>
        <v>9924.646484500001</v>
      </c>
      <c r="G70">
        <f>$G$84</f>
        <v>23.740892584030561</v>
      </c>
      <c r="H70">
        <f>$G$85</f>
        <v>185.85484826212348</v>
      </c>
      <c r="I70">
        <f>$E$80</f>
        <v>104.79787042307701</v>
      </c>
      <c r="J70">
        <f t="shared" si="19"/>
        <v>0.11427281942904487</v>
      </c>
      <c r="O70">
        <f t="shared" si="20"/>
        <v>1.0011440355159298</v>
      </c>
      <c r="Y70" s="2"/>
    </row>
    <row r="71" spans="2:25" s="10" customFormat="1" x14ac:dyDescent="0.25">
      <c r="B71" s="1">
        <v>70</v>
      </c>
      <c r="C71" s="10">
        <v>6906.6069340000004</v>
      </c>
      <c r="D71" s="10">
        <v>7012.3627930000002</v>
      </c>
      <c r="E71" s="5">
        <f t="shared" si="17"/>
        <v>105.75585899999987</v>
      </c>
      <c r="F71">
        <f t="shared" si="18"/>
        <v>6959.4848634999998</v>
      </c>
      <c r="G71">
        <f>$G$84</f>
        <v>23.740892584030561</v>
      </c>
      <c r="H71">
        <f>$G$85</f>
        <v>185.85484826212348</v>
      </c>
      <c r="I71">
        <f>$E$80</f>
        <v>104.79787042307701</v>
      </c>
      <c r="J71">
        <f t="shared" si="19"/>
        <v>1.5081344494265083</v>
      </c>
      <c r="O71">
        <f t="shared" si="20"/>
        <v>1.0153122741761056</v>
      </c>
      <c r="Y71" s="2"/>
    </row>
    <row r="72" spans="2:25" s="10" customFormat="1" x14ac:dyDescent="0.25">
      <c r="B72" s="1">
        <v>71</v>
      </c>
      <c r="C72" s="10">
        <v>6907.5971680000002</v>
      </c>
      <c r="D72" s="10">
        <v>7029.7670900000003</v>
      </c>
      <c r="E72" s="5">
        <f t="shared" si="17"/>
        <v>122.16992200000004</v>
      </c>
      <c r="F72">
        <f t="shared" si="18"/>
        <v>6968.6821290000007</v>
      </c>
      <c r="G72">
        <f>$G$84</f>
        <v>23.740892584030561</v>
      </c>
      <c r="H72">
        <f>$G$85</f>
        <v>185.85484826212348</v>
      </c>
      <c r="I72">
        <f>$E$80</f>
        <v>104.79787042307701</v>
      </c>
      <c r="J72">
        <f t="shared" si="19"/>
        <v>1.7378943062536092</v>
      </c>
      <c r="O72">
        <f t="shared" si="20"/>
        <v>1.0176863124801143</v>
      </c>
      <c r="Y72" s="2"/>
    </row>
    <row r="73" spans="2:25" s="10" customFormat="1" x14ac:dyDescent="0.25">
      <c r="B73" s="1">
        <v>72</v>
      </c>
      <c r="C73" s="10">
        <v>6910.6752930000002</v>
      </c>
      <c r="D73" s="10">
        <v>7050.1733400000003</v>
      </c>
      <c r="E73" s="5">
        <f t="shared" si="12"/>
        <v>139.49804700000004</v>
      </c>
      <c r="F73">
        <f t="shared" si="16"/>
        <v>6980.4243165000007</v>
      </c>
      <c r="G73">
        <f>$G$84</f>
        <v>23.740892584030561</v>
      </c>
      <c r="H73">
        <f>$G$85</f>
        <v>185.85484826212348</v>
      </c>
      <c r="I73">
        <f>$E$80</f>
        <v>104.79787042307701</v>
      </c>
      <c r="J73">
        <f t="shared" si="15"/>
        <v>1.9786470526694886</v>
      </c>
      <c r="O73">
        <f t="shared" si="14"/>
        <v>1.0201858778028974</v>
      </c>
      <c r="Y73" s="2"/>
    </row>
    <row r="74" spans="2:25" s="10" customFormat="1" x14ac:dyDescent="0.25">
      <c r="B74" s="1">
        <v>73</v>
      </c>
      <c r="C74" s="10">
        <v>6914.6845700000003</v>
      </c>
      <c r="D74" s="10">
        <v>6993.9414059999999</v>
      </c>
      <c r="E74" s="5">
        <f t="shared" si="12"/>
        <v>79.256835999999566</v>
      </c>
      <c r="F74">
        <f t="shared" si="16"/>
        <v>6954.3129879999997</v>
      </c>
      <c r="G74">
        <f>$G$84</f>
        <v>23.740892584030561</v>
      </c>
      <c r="H74">
        <f>$G$85</f>
        <v>185.85484826212348</v>
      </c>
      <c r="I74">
        <f>$E$80</f>
        <v>104.79787042307701</v>
      </c>
      <c r="J74">
        <f t="shared" si="15"/>
        <v>1.1332213325665881</v>
      </c>
      <c r="O74">
        <f t="shared" si="14"/>
        <v>1.0114621043371759</v>
      </c>
      <c r="Y74" s="2"/>
    </row>
    <row r="75" spans="2:25" s="10" customFormat="1" x14ac:dyDescent="0.25">
      <c r="B75" s="1">
        <v>74</v>
      </c>
      <c r="C75" s="10">
        <v>6915.0874020000001</v>
      </c>
      <c r="D75" s="10">
        <v>7010.6435549999997</v>
      </c>
      <c r="E75" s="5">
        <f t="shared" si="12"/>
        <v>95.55615299999954</v>
      </c>
      <c r="F75">
        <f t="shared" si="16"/>
        <v>6962.8654784999999</v>
      </c>
      <c r="G75">
        <f>$G$84</f>
        <v>23.740892584030561</v>
      </c>
      <c r="H75">
        <f>$G$85</f>
        <v>185.85484826212348</v>
      </c>
      <c r="I75">
        <f>$E$80</f>
        <v>104.79787042307701</v>
      </c>
      <c r="J75">
        <f t="shared" si="15"/>
        <v>1.3630154243378809</v>
      </c>
      <c r="O75">
        <f t="shared" si="14"/>
        <v>1.0138185025647488</v>
      </c>
      <c r="Y75" s="2"/>
    </row>
    <row r="76" spans="2:25" s="10" customFormat="1" x14ac:dyDescent="0.25">
      <c r="B76" s="1">
        <v>75</v>
      </c>
      <c r="C76" s="10">
        <v>6905.3149409999996</v>
      </c>
      <c r="D76" s="10">
        <v>7014.419922</v>
      </c>
      <c r="E76" s="5">
        <f t="shared" si="12"/>
        <v>109.10498100000041</v>
      </c>
      <c r="F76">
        <f t="shared" si="16"/>
        <v>6959.8674314999998</v>
      </c>
      <c r="G76">
        <f>$G$84</f>
        <v>23.740892584030561</v>
      </c>
      <c r="H76">
        <f>$G$85</f>
        <v>185.85484826212348</v>
      </c>
      <c r="I76">
        <f>$E$80</f>
        <v>104.79787042307701</v>
      </c>
      <c r="J76">
        <f t="shared" si="15"/>
        <v>1.5554383999424379</v>
      </c>
      <c r="O76">
        <f t="shared" si="14"/>
        <v>1.0158001455302486</v>
      </c>
      <c r="Y76" s="2"/>
    </row>
    <row r="77" spans="2:25" s="10" customFormat="1" x14ac:dyDescent="0.25">
      <c r="B77" s="1">
        <v>76</v>
      </c>
      <c r="C77" s="10">
        <v>6894.8754879999997</v>
      </c>
      <c r="D77" s="10">
        <v>7068.7333980000003</v>
      </c>
      <c r="E77" s="5">
        <f t="shared" si="12"/>
        <v>173.85791000000063</v>
      </c>
      <c r="F77">
        <f t="shared" si="16"/>
        <v>6981.804443</v>
      </c>
      <c r="G77">
        <f>$G$84</f>
        <v>23.740892584030561</v>
      </c>
      <c r="H77">
        <f>$G$85</f>
        <v>185.85484826212348</v>
      </c>
      <c r="I77">
        <f>$E$80</f>
        <v>104.79787042307701</v>
      </c>
      <c r="J77">
        <f t="shared" si="15"/>
        <v>2.4595341231739098</v>
      </c>
      <c r="O77">
        <f t="shared" si="14"/>
        <v>1.0252155256904329</v>
      </c>
      <c r="Y77" s="2"/>
    </row>
    <row r="78" spans="2:25" x14ac:dyDescent="0.25">
      <c r="B78" s="1">
        <v>77</v>
      </c>
      <c r="C78">
        <v>6893.7534180000002</v>
      </c>
      <c r="D78">
        <v>7054.3505859999996</v>
      </c>
      <c r="E78" s="5">
        <f t="shared" si="12"/>
        <v>160.59716799999933</v>
      </c>
      <c r="F78">
        <f t="shared" si="16"/>
        <v>6974.0520020000004</v>
      </c>
      <c r="G78">
        <f>$G$84</f>
        <v>23.740892584030561</v>
      </c>
      <c r="H78">
        <f>$G$85</f>
        <v>185.85484826212348</v>
      </c>
      <c r="I78">
        <f>$E$80</f>
        <v>104.79787042307701</v>
      </c>
      <c r="J78">
        <f t="shared" si="15"/>
        <v>2.2765691333617442</v>
      </c>
      <c r="O78">
        <f t="shared" si="14"/>
        <v>1.0232960418312425</v>
      </c>
      <c r="Y78" s="5"/>
    </row>
    <row r="79" spans="2:25" x14ac:dyDescent="0.25">
      <c r="B79" s="1">
        <v>78</v>
      </c>
      <c r="C79">
        <v>6893.576172</v>
      </c>
      <c r="D79">
        <v>7037.6391599999997</v>
      </c>
      <c r="E79" s="5">
        <f>D79-C79</f>
        <v>144.06298799999968</v>
      </c>
      <c r="F79">
        <f t="shared" si="16"/>
        <v>6965.6076659999999</v>
      </c>
      <c r="G79">
        <f>$G$84</f>
        <v>23.740892584030561</v>
      </c>
      <c r="H79">
        <f>$G$85</f>
        <v>185.85484826212348</v>
      </c>
      <c r="I79">
        <f>$E$80</f>
        <v>104.79787042307701</v>
      </c>
      <c r="J79" s="18">
        <f t="shared" si="13"/>
        <v>2.0470357278164242</v>
      </c>
      <c r="O79">
        <f t="shared" ref="O79" si="21">D79/C79</f>
        <v>1.0208981498725072</v>
      </c>
      <c r="Y79" s="5"/>
    </row>
    <row r="80" spans="2:25" s="9" customFormat="1" x14ac:dyDescent="0.25">
      <c r="B80" s="9">
        <f>COUNT(B2:B79)</f>
        <v>78</v>
      </c>
      <c r="E80" s="14">
        <f>AVERAGE(E2:E79)</f>
        <v>104.79787042307701</v>
      </c>
      <c r="F80" s="9" t="s">
        <v>0</v>
      </c>
      <c r="J80"/>
    </row>
    <row r="81" spans="1:33" x14ac:dyDescent="0.25">
      <c r="A81" s="2"/>
      <c r="E81" s="2">
        <f>STDEV(E2:E79)</f>
        <v>41.355600938289008</v>
      </c>
      <c r="F81" t="s">
        <v>1</v>
      </c>
      <c r="G81" s="10"/>
      <c r="H81" s="10"/>
    </row>
    <row r="83" spans="1:33" ht="15.75" thickBot="1" x14ac:dyDescent="0.3">
      <c r="F83" t="s">
        <v>4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x14ac:dyDescent="0.25">
      <c r="F84" s="7" t="s">
        <v>2</v>
      </c>
      <c r="G84" s="3">
        <f>E80-(1.96*E81)</f>
        <v>23.740892584030561</v>
      </c>
      <c r="H84" t="s">
        <v>17</v>
      </c>
      <c r="I84" s="1" t="s">
        <v>24</v>
      </c>
      <c r="J84" s="15">
        <f>E81/E80</f>
        <v>0.39462253165387129</v>
      </c>
      <c r="K84">
        <f>J84*1+0</f>
        <v>0.39462253165387129</v>
      </c>
      <c r="L84">
        <f>E80/800</f>
        <v>0.13099733802884628</v>
      </c>
      <c r="M84" t="s">
        <v>25</v>
      </c>
      <c r="N84">
        <f>Q91</f>
        <v>0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.75" thickBot="1" x14ac:dyDescent="0.3">
      <c r="F85" s="8" t="s">
        <v>3</v>
      </c>
      <c r="G85" s="4">
        <f>E80+(1.96*E81)</f>
        <v>185.85484826212348</v>
      </c>
      <c r="H85" t="s">
        <v>18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x14ac:dyDescent="0.25"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F87" t="s">
        <v>7</v>
      </c>
      <c r="P87">
        <f>(G84-G85)/2</f>
        <v>-81.056977839046453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F88" s="11" t="s">
        <v>8</v>
      </c>
      <c r="G88">
        <f>((E81)^2)/B80</f>
        <v>21.926740114961678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F89" s="11" t="s">
        <v>9</v>
      </c>
      <c r="G89">
        <f>((E81)^2)/(2*(B80-1))</f>
        <v>11.105751486798772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s="12" t="s">
        <v>10</v>
      </c>
      <c r="G90" s="10" t="s">
        <v>11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E91" s="11" t="s">
        <v>14</v>
      </c>
      <c r="F91" s="12" t="s">
        <v>12</v>
      </c>
      <c r="G91" s="10">
        <f>E81/(SQRT(B80))</f>
        <v>4.6825997175673333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.75" thickBot="1" x14ac:dyDescent="0.3">
      <c r="F92" s="13" t="s">
        <v>21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" customHeight="1" x14ac:dyDescent="0.25">
      <c r="F93" s="21" t="s">
        <v>15</v>
      </c>
      <c r="G93" s="3">
        <f>E80+(1.984*G91)</f>
        <v>114.0881482627306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.75" thickBot="1" x14ac:dyDescent="0.3">
      <c r="F94" s="22"/>
      <c r="G94" s="4">
        <f>E80-(1.984*G91)</f>
        <v>95.507592583423431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F95" s="23" t="s">
        <v>13</v>
      </c>
      <c r="G95" s="25">
        <f>1.71*G91</f>
        <v>8.0072455170401398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.75" thickBot="1" x14ac:dyDescent="0.3">
      <c r="F96" s="24"/>
      <c r="G96" s="26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E97" t="s">
        <v>17</v>
      </c>
      <c r="F97" s="27" t="s">
        <v>16</v>
      </c>
      <c r="G97" s="3">
        <f>G84-(1.984*G95)</f>
        <v>7.8545174782229239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ht="15.75" thickBot="1" x14ac:dyDescent="0.3">
      <c r="F98" s="28"/>
      <c r="G98" s="4">
        <f>G84+(1.984*G95)</f>
        <v>39.627267689838199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E99" t="s">
        <v>18</v>
      </c>
      <c r="F99" s="27" t="s">
        <v>19</v>
      </c>
      <c r="G99" s="3">
        <f>G85-(1.984*G95)</f>
        <v>169.96847315631584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.75" thickBot="1" x14ac:dyDescent="0.3">
      <c r="F100" s="28"/>
      <c r="G100" s="4">
        <f>G85+(1.984*G95)</f>
        <v>201.74122336793113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0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0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17"/>
      <c r="H107" s="17"/>
      <c r="I107" s="17"/>
      <c r="J107" s="17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AD124" s="10"/>
      <c r="AE124" s="10"/>
    </row>
  </sheetData>
  <mergeCells count="6">
    <mergeCell ref="F102:F103"/>
    <mergeCell ref="F93:F94"/>
    <mergeCell ref="F95:F96"/>
    <mergeCell ref="G95:G96"/>
    <mergeCell ref="F97:F98"/>
    <mergeCell ref="F99:F10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7"/>
  <sheetViews>
    <sheetView tabSelected="1" zoomScale="70" zoomScaleNormal="70" workbookViewId="0">
      <pane ySplit="6705" topLeftCell="A80"/>
      <selection activeCell="H25" sqref="H25"/>
      <selection pane="bottomLeft" activeCell="E85" sqref="E85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499.746826</v>
      </c>
      <c r="D2" s="5">
        <v>500.05169699999999</v>
      </c>
      <c r="E2" s="5">
        <f t="shared" ref="E2:E64" si="0">D2-C2</f>
        <v>0.30487099999999145</v>
      </c>
      <c r="F2">
        <f t="shared" ref="F2:F58" si="1">AVERAGE(C2,D2)</f>
        <v>499.89926149999997</v>
      </c>
      <c r="G2">
        <f>$G$87</f>
        <v>-2.331932817190979</v>
      </c>
      <c r="H2">
        <f>$G$88</f>
        <v>3.4488468171909821</v>
      </c>
      <c r="I2">
        <f>$E$83</f>
        <v>0.55845700000000176</v>
      </c>
      <c r="J2">
        <f t="shared" ref="J2:J64" si="2">(E2/D2)*100</f>
        <v>6.096789628532976E-2</v>
      </c>
      <c r="O2">
        <f>D2/C2</f>
        <v>1.0006100508980522</v>
      </c>
      <c r="Y2" s="5"/>
    </row>
    <row r="3" spans="2:26" x14ac:dyDescent="0.25">
      <c r="B3" s="1">
        <v>2</v>
      </c>
      <c r="C3" s="5">
        <v>499.082855</v>
      </c>
      <c r="D3" s="5">
        <v>499.58041400000002</v>
      </c>
      <c r="E3" s="5">
        <f t="shared" si="0"/>
        <v>0.49755900000002384</v>
      </c>
      <c r="F3">
        <f t="shared" si="1"/>
        <v>499.33163450000001</v>
      </c>
      <c r="G3">
        <f>$G$87</f>
        <v>-2.331932817190979</v>
      </c>
      <c r="H3">
        <f>$G$88</f>
        <v>3.4488468171909821</v>
      </c>
      <c r="I3">
        <f>$E$83</f>
        <v>0.55845700000000176</v>
      </c>
      <c r="J3">
        <f t="shared" si="2"/>
        <v>9.9595377652259967E-2</v>
      </c>
      <c r="L3" s="16"/>
      <c r="O3">
        <f t="shared" ref="O3:O65" si="3">D3/C3</f>
        <v>1.0009969466893429</v>
      </c>
      <c r="Y3" s="5"/>
    </row>
    <row r="4" spans="2:26" x14ac:dyDescent="0.25">
      <c r="B4" s="1">
        <v>3</v>
      </c>
      <c r="C4" s="5">
        <v>499.27749599999999</v>
      </c>
      <c r="D4" s="5">
        <v>499.72164900000001</v>
      </c>
      <c r="E4" s="5">
        <f t="shared" si="0"/>
        <v>0.44415300000002844</v>
      </c>
      <c r="F4">
        <f t="shared" si="1"/>
        <v>499.4995725</v>
      </c>
      <c r="G4">
        <f>$G$87</f>
        <v>-2.331932817190979</v>
      </c>
      <c r="H4">
        <f>$G$88</f>
        <v>3.4488468171909821</v>
      </c>
      <c r="I4">
        <f>$E$83</f>
        <v>0.55845700000000176</v>
      </c>
      <c r="J4">
        <f t="shared" si="2"/>
        <v>8.8880079718144933E-2</v>
      </c>
      <c r="O4">
        <f t="shared" si="3"/>
        <v>1.0008895914667864</v>
      </c>
      <c r="Y4" s="5"/>
    </row>
    <row r="5" spans="2:26" x14ac:dyDescent="0.25">
      <c r="B5" s="1">
        <v>4</v>
      </c>
      <c r="C5" s="5">
        <v>501.73675500000002</v>
      </c>
      <c r="D5" s="5">
        <v>499.70889299999999</v>
      </c>
      <c r="E5" s="5">
        <f t="shared" si="0"/>
        <v>-2.0278620000000274</v>
      </c>
      <c r="F5">
        <f t="shared" si="1"/>
        <v>500.722824</v>
      </c>
      <c r="G5">
        <f>$G$87</f>
        <v>-2.331932817190979</v>
      </c>
      <c r="H5">
        <f>$G$88</f>
        <v>3.4488468171909821</v>
      </c>
      <c r="I5">
        <f>$E$83</f>
        <v>0.55845700000000176</v>
      </c>
      <c r="J5">
        <f t="shared" si="2"/>
        <v>-0.40580866748753813</v>
      </c>
      <c r="O5">
        <f t="shared" si="3"/>
        <v>0.99595831483384145</v>
      </c>
      <c r="Y5" s="5"/>
    </row>
    <row r="6" spans="2:26" x14ac:dyDescent="0.25">
      <c r="B6" s="1">
        <v>5</v>
      </c>
      <c r="C6" s="5">
        <v>502.14950599999997</v>
      </c>
      <c r="D6" s="5">
        <v>499.74121100000002</v>
      </c>
      <c r="E6" s="5">
        <f t="shared" si="0"/>
        <v>-2.4082949999999528</v>
      </c>
      <c r="F6">
        <f t="shared" si="1"/>
        <v>500.9453585</v>
      </c>
      <c r="G6">
        <f>$G$87</f>
        <v>-2.331932817190979</v>
      </c>
      <c r="H6">
        <f>$G$88</f>
        <v>3.4488468171909821</v>
      </c>
      <c r="I6">
        <f>$E$83</f>
        <v>0.55845700000000176</v>
      </c>
      <c r="J6">
        <f t="shared" si="2"/>
        <v>-0.48190842519888816</v>
      </c>
      <c r="O6">
        <f t="shared" si="3"/>
        <v>0.99520402794143159</v>
      </c>
      <c r="Y6" s="5"/>
    </row>
    <row r="7" spans="2:26" x14ac:dyDescent="0.25">
      <c r="B7" s="1">
        <v>6</v>
      </c>
      <c r="C7" s="5">
        <v>500.40655500000003</v>
      </c>
      <c r="D7" s="5">
        <v>499.30426</v>
      </c>
      <c r="E7" s="5">
        <f t="shared" si="0"/>
        <v>-1.1022950000000264</v>
      </c>
      <c r="F7">
        <f t="shared" si="1"/>
        <v>499.85540750000001</v>
      </c>
      <c r="G7">
        <f>$G$87</f>
        <v>-2.331932817190979</v>
      </c>
      <c r="H7">
        <f>$G$88</f>
        <v>3.4488468171909821</v>
      </c>
      <c r="I7">
        <f>$E$83</f>
        <v>0.55845700000000176</v>
      </c>
      <c r="J7">
        <f t="shared" si="2"/>
        <v>-0.22076619174048834</v>
      </c>
      <c r="O7">
        <f t="shared" si="3"/>
        <v>0.99779720111779902</v>
      </c>
      <c r="Y7" s="5"/>
    </row>
    <row r="8" spans="2:26" x14ac:dyDescent="0.25">
      <c r="B8" s="1">
        <v>7</v>
      </c>
      <c r="C8" s="5">
        <v>499.46530200000001</v>
      </c>
      <c r="D8" s="5">
        <v>499.88201900000001</v>
      </c>
      <c r="E8" s="5">
        <f t="shared" si="0"/>
        <v>0.41671700000000556</v>
      </c>
      <c r="F8">
        <f t="shared" si="1"/>
        <v>499.67366049999998</v>
      </c>
      <c r="G8">
        <f>$G$87</f>
        <v>-2.331932817190979</v>
      </c>
      <c r="H8">
        <f>$G$88</f>
        <v>3.4488468171909821</v>
      </c>
      <c r="I8">
        <f>$E$83</f>
        <v>0.55845700000000176</v>
      </c>
      <c r="J8">
        <f t="shared" si="2"/>
        <v>8.3363070516846396E-2</v>
      </c>
      <c r="O8">
        <f t="shared" si="3"/>
        <v>1.0008343262251278</v>
      </c>
      <c r="Y8" s="5"/>
    </row>
    <row r="9" spans="2:26" x14ac:dyDescent="0.25">
      <c r="B9" s="1">
        <v>9</v>
      </c>
      <c r="C9" s="5">
        <v>413.11819500000001</v>
      </c>
      <c r="D9" s="5">
        <v>411.91006499999997</v>
      </c>
      <c r="E9" s="5">
        <f t="shared" si="0"/>
        <v>-1.2081300000000397</v>
      </c>
      <c r="F9">
        <f t="shared" si="1"/>
        <v>412.51413000000002</v>
      </c>
      <c r="G9">
        <f>$G$87</f>
        <v>-2.331932817190979</v>
      </c>
      <c r="H9">
        <f>$G$88</f>
        <v>3.4488468171909821</v>
      </c>
      <c r="I9">
        <f>$E$83</f>
        <v>0.55845700000000176</v>
      </c>
      <c r="J9">
        <f t="shared" si="2"/>
        <v>-0.29329946089082326</v>
      </c>
      <c r="O9">
        <f t="shared" si="3"/>
        <v>0.99707558269129237</v>
      </c>
      <c r="Y9" s="5"/>
    </row>
    <row r="10" spans="2:26" x14ac:dyDescent="0.25">
      <c r="B10" s="1">
        <v>10</v>
      </c>
      <c r="C10" s="5">
        <v>410.38385</v>
      </c>
      <c r="D10" s="5">
        <v>411.47366299999999</v>
      </c>
      <c r="E10" s="5">
        <f t="shared" si="0"/>
        <v>1.0898129999999924</v>
      </c>
      <c r="F10">
        <f t="shared" si="1"/>
        <v>410.92875649999996</v>
      </c>
      <c r="G10">
        <f>$G$87</f>
        <v>-2.331932817190979</v>
      </c>
      <c r="H10">
        <f>$G$88</f>
        <v>3.4488468171909821</v>
      </c>
      <c r="I10">
        <f>$E$83</f>
        <v>0.55845700000000176</v>
      </c>
      <c r="J10">
        <f t="shared" si="2"/>
        <v>0.26485607658441856</v>
      </c>
      <c r="O10">
        <f t="shared" si="3"/>
        <v>1.0026555942686342</v>
      </c>
      <c r="Y10" s="5"/>
    </row>
    <row r="11" spans="2:26" x14ac:dyDescent="0.25">
      <c r="B11" s="1">
        <v>11</v>
      </c>
      <c r="C11" s="5">
        <v>415.43454000000003</v>
      </c>
      <c r="D11" s="5">
        <v>412.548248</v>
      </c>
      <c r="E11" s="5">
        <f t="shared" si="0"/>
        <v>-2.8862920000000258</v>
      </c>
      <c r="F11">
        <f t="shared" si="1"/>
        <v>413.99139400000001</v>
      </c>
      <c r="G11">
        <f>$G$87</f>
        <v>-2.331932817190979</v>
      </c>
      <c r="H11">
        <f>$G$88</f>
        <v>3.4488468171909821</v>
      </c>
      <c r="I11">
        <f>$E$83</f>
        <v>0.55845700000000176</v>
      </c>
      <c r="J11">
        <f t="shared" si="2"/>
        <v>-0.69962531994561417</v>
      </c>
      <c r="O11">
        <f t="shared" si="3"/>
        <v>0.99305235428907757</v>
      </c>
      <c r="Y11" s="5"/>
    </row>
    <row r="12" spans="2:26" x14ac:dyDescent="0.25">
      <c r="B12" s="1">
        <v>12</v>
      </c>
      <c r="C12" s="5">
        <v>414.26263399999999</v>
      </c>
      <c r="D12" s="5">
        <v>412.809845</v>
      </c>
      <c r="E12" s="5">
        <f t="shared" si="0"/>
        <v>-1.4527889999999957</v>
      </c>
      <c r="F12">
        <f t="shared" si="1"/>
        <v>413.53623949999997</v>
      </c>
      <c r="G12">
        <f>$G$87</f>
        <v>-2.331932817190979</v>
      </c>
      <c r="H12">
        <f>$G$88</f>
        <v>3.4488468171909821</v>
      </c>
      <c r="I12">
        <f>$E$83</f>
        <v>0.55845700000000176</v>
      </c>
      <c r="J12">
        <f t="shared" si="2"/>
        <v>-0.35192692654895275</v>
      </c>
      <c r="O12">
        <f t="shared" si="3"/>
        <v>0.99649307255647879</v>
      </c>
      <c r="Y12" s="5"/>
    </row>
    <row r="13" spans="2:26" x14ac:dyDescent="0.25">
      <c r="B13" s="1">
        <v>13</v>
      </c>
      <c r="C13" s="5">
        <v>413.97525000000002</v>
      </c>
      <c r="D13" s="5">
        <v>412.55169699999999</v>
      </c>
      <c r="E13" s="5">
        <f t="shared" si="0"/>
        <v>-1.4235530000000267</v>
      </c>
      <c r="F13">
        <f t="shared" si="1"/>
        <v>413.26347350000003</v>
      </c>
      <c r="G13">
        <f>$G$87</f>
        <v>-2.331932817190979</v>
      </c>
      <c r="H13">
        <f>$G$88</f>
        <v>3.4488468171909821</v>
      </c>
      <c r="I13">
        <f>$E$83</f>
        <v>0.55845700000000176</v>
      </c>
      <c r="J13">
        <f t="shared" si="2"/>
        <v>-0.34506051250106157</v>
      </c>
      <c r="O13">
        <f t="shared" si="3"/>
        <v>0.99656126060676331</v>
      </c>
      <c r="Y13" s="5"/>
    </row>
    <row r="14" spans="2:26" x14ac:dyDescent="0.25">
      <c r="B14" s="1">
        <v>14</v>
      </c>
      <c r="C14" s="5">
        <v>415.28213499999998</v>
      </c>
      <c r="D14" s="5">
        <v>412.108948</v>
      </c>
      <c r="E14" s="5">
        <f t="shared" si="0"/>
        <v>-3.1731869999999844</v>
      </c>
      <c r="F14">
        <f t="shared" si="1"/>
        <v>413.69554149999999</v>
      </c>
      <c r="G14">
        <f>$G$87</f>
        <v>-2.331932817190979</v>
      </c>
      <c r="H14">
        <f>$G$88</f>
        <v>3.4488468171909821</v>
      </c>
      <c r="I14">
        <f>$E$83</f>
        <v>0.55845700000000176</v>
      </c>
      <c r="J14">
        <f t="shared" si="2"/>
        <v>-0.76998740633993334</v>
      </c>
      <c r="O14">
        <f t="shared" si="3"/>
        <v>0.99235896097480814</v>
      </c>
      <c r="Y14" s="5"/>
    </row>
    <row r="15" spans="2:26" x14ac:dyDescent="0.25">
      <c r="B15" s="1">
        <v>15</v>
      </c>
      <c r="C15">
        <v>414.26132200000001</v>
      </c>
      <c r="D15">
        <v>412.42501800000002</v>
      </c>
      <c r="E15" s="5">
        <f t="shared" si="0"/>
        <v>-1.8363039999999842</v>
      </c>
      <c r="F15">
        <f t="shared" si="1"/>
        <v>413.34316999999999</v>
      </c>
      <c r="G15">
        <f>$G$87</f>
        <v>-2.331932817190979</v>
      </c>
      <c r="H15">
        <f>$G$88</f>
        <v>3.4488468171909821</v>
      </c>
      <c r="I15">
        <f>$E$83</f>
        <v>0.55845700000000176</v>
      </c>
      <c r="J15">
        <f t="shared" si="2"/>
        <v>-0.44524554036631792</v>
      </c>
      <c r="O15">
        <f t="shared" si="3"/>
        <v>0.99556728107964665</v>
      </c>
      <c r="Y15" s="5"/>
    </row>
    <row r="16" spans="2:26" x14ac:dyDescent="0.25">
      <c r="B16" s="1">
        <v>16</v>
      </c>
      <c r="C16">
        <v>414.30737299999998</v>
      </c>
      <c r="D16">
        <v>413.176849</v>
      </c>
      <c r="E16" s="5">
        <f t="shared" si="0"/>
        <v>-1.1305239999999799</v>
      </c>
      <c r="F16">
        <f t="shared" si="1"/>
        <v>413.74211100000002</v>
      </c>
      <c r="G16">
        <f>$G$87</f>
        <v>-2.331932817190979</v>
      </c>
      <c r="H16">
        <f>$G$88</f>
        <v>3.4488468171909821</v>
      </c>
      <c r="I16">
        <f>$E$83</f>
        <v>0.55845700000000176</v>
      </c>
      <c r="J16">
        <f t="shared" si="2"/>
        <v>-0.27361746011088339</v>
      </c>
      <c r="O16">
        <f t="shared" si="3"/>
        <v>0.99727129162145034</v>
      </c>
      <c r="Y16" s="5"/>
    </row>
    <row r="17" spans="2:25" x14ac:dyDescent="0.25">
      <c r="B17" s="1">
        <v>17</v>
      </c>
      <c r="C17">
        <v>372.40689099999997</v>
      </c>
      <c r="D17">
        <v>370.61227400000001</v>
      </c>
      <c r="E17" s="5">
        <f t="shared" si="0"/>
        <v>-1.7946169999999597</v>
      </c>
      <c r="F17">
        <f t="shared" si="1"/>
        <v>371.50958249999996</v>
      </c>
      <c r="G17">
        <f>$G$87</f>
        <v>-2.331932817190979</v>
      </c>
      <c r="H17">
        <f>$G$88</f>
        <v>3.4488468171909821</v>
      </c>
      <c r="I17">
        <f>$E$83</f>
        <v>0.55845700000000176</v>
      </c>
      <c r="J17">
        <f t="shared" si="2"/>
        <v>-0.48423031990569193</v>
      </c>
      <c r="O17">
        <f t="shared" si="3"/>
        <v>0.99518103170652672</v>
      </c>
      <c r="Y17" s="5"/>
    </row>
    <row r="18" spans="2:25" x14ac:dyDescent="0.25">
      <c r="B18" s="1">
        <v>18</v>
      </c>
      <c r="C18">
        <v>371.57681300000002</v>
      </c>
      <c r="D18">
        <v>372.17489599999999</v>
      </c>
      <c r="E18" s="5">
        <f t="shared" si="0"/>
        <v>0.59808299999997416</v>
      </c>
      <c r="F18">
        <f t="shared" si="1"/>
        <v>371.8758545</v>
      </c>
      <c r="G18">
        <f>$G$87</f>
        <v>-2.331932817190979</v>
      </c>
      <c r="H18">
        <f>$G$88</f>
        <v>3.4488468171909821</v>
      </c>
      <c r="I18">
        <f>$E$83</f>
        <v>0.55845700000000176</v>
      </c>
      <c r="J18">
        <f t="shared" si="2"/>
        <v>0.16069944706855621</v>
      </c>
      <c r="O18">
        <f t="shared" si="3"/>
        <v>1.0016095810585468</v>
      </c>
      <c r="Y18" s="5"/>
    </row>
    <row r="19" spans="2:25" x14ac:dyDescent="0.25">
      <c r="B19" s="1">
        <v>19</v>
      </c>
      <c r="C19">
        <v>371.47360200000003</v>
      </c>
      <c r="D19">
        <v>371.11123700000002</v>
      </c>
      <c r="E19" s="5">
        <f t="shared" si="0"/>
        <v>-0.36236500000001115</v>
      </c>
      <c r="F19">
        <f t="shared" si="1"/>
        <v>371.29241950000005</v>
      </c>
      <c r="G19">
        <f>$G$87</f>
        <v>-2.331932817190979</v>
      </c>
      <c r="H19">
        <f>$G$88</f>
        <v>3.4488468171909821</v>
      </c>
      <c r="I19">
        <f>$E$83</f>
        <v>0.55845700000000176</v>
      </c>
      <c r="J19">
        <f t="shared" si="2"/>
        <v>-9.7643230350368274E-2</v>
      </c>
      <c r="O19">
        <f t="shared" si="3"/>
        <v>0.99902452018649768</v>
      </c>
      <c r="Y19" s="5"/>
    </row>
    <row r="20" spans="2:25" x14ac:dyDescent="0.25">
      <c r="B20" s="1">
        <v>20</v>
      </c>
      <c r="C20">
        <v>371.23135400000001</v>
      </c>
      <c r="D20">
        <v>370.99572799999999</v>
      </c>
      <c r="E20" s="5">
        <f t="shared" si="0"/>
        <v>-0.23562600000002476</v>
      </c>
      <c r="F20">
        <f t="shared" si="1"/>
        <v>371.113541</v>
      </c>
      <c r="G20">
        <f>$G$87</f>
        <v>-2.331932817190979</v>
      </c>
      <c r="H20">
        <f>$G$88</f>
        <v>3.4488468171909821</v>
      </c>
      <c r="I20">
        <f>$E$83</f>
        <v>0.55845700000000176</v>
      </c>
      <c r="J20">
        <f t="shared" si="2"/>
        <v>-6.351178253999322E-2</v>
      </c>
      <c r="O20">
        <f t="shared" si="3"/>
        <v>0.99936528529322444</v>
      </c>
      <c r="Y20" s="5"/>
    </row>
    <row r="21" spans="2:25" x14ac:dyDescent="0.25">
      <c r="B21" s="1">
        <v>21</v>
      </c>
      <c r="C21">
        <v>370.927795</v>
      </c>
      <c r="D21">
        <v>370.60806300000002</v>
      </c>
      <c r="E21" s="5">
        <f t="shared" si="0"/>
        <v>-0.31973199999998769</v>
      </c>
      <c r="F21">
        <f t="shared" si="1"/>
        <v>370.76792899999998</v>
      </c>
      <c r="G21">
        <f>$G$87</f>
        <v>-2.331932817190979</v>
      </c>
      <c r="H21">
        <f>$G$88</f>
        <v>3.4488468171909821</v>
      </c>
      <c r="I21">
        <f>$E$83</f>
        <v>0.55845700000000176</v>
      </c>
      <c r="J21">
        <f t="shared" si="2"/>
        <v>-8.6272273034703972E-2</v>
      </c>
      <c r="O21">
        <f t="shared" si="3"/>
        <v>0.9991380209185996</v>
      </c>
      <c r="Y21" s="5"/>
    </row>
    <row r="22" spans="2:25" x14ac:dyDescent="0.25">
      <c r="B22" s="1">
        <v>22</v>
      </c>
      <c r="C22">
        <v>372.15701300000001</v>
      </c>
      <c r="D22">
        <v>370.77780200000001</v>
      </c>
      <c r="E22" s="5">
        <f t="shared" si="0"/>
        <v>-1.379210999999998</v>
      </c>
      <c r="F22">
        <f t="shared" si="1"/>
        <v>371.46740750000004</v>
      </c>
      <c r="G22">
        <f>$G$87</f>
        <v>-2.331932817190979</v>
      </c>
      <c r="H22">
        <f>$G$88</f>
        <v>3.4488468171909821</v>
      </c>
      <c r="I22">
        <f>$E$83</f>
        <v>0.55845700000000176</v>
      </c>
      <c r="J22">
        <f t="shared" si="2"/>
        <v>-0.37197777012551519</v>
      </c>
      <c r="O22">
        <f t="shared" si="3"/>
        <v>0.99629400776601784</v>
      </c>
      <c r="Y22" s="5"/>
    </row>
    <row r="23" spans="2:25" x14ac:dyDescent="0.25">
      <c r="B23" s="1">
        <v>23</v>
      </c>
      <c r="C23">
        <v>372.07934599999999</v>
      </c>
      <c r="D23">
        <v>370.98468000000003</v>
      </c>
      <c r="E23" s="5">
        <f t="shared" si="0"/>
        <v>-1.0946659999999611</v>
      </c>
      <c r="F23">
        <f t="shared" si="1"/>
        <v>371.53201300000001</v>
      </c>
      <c r="G23">
        <f>$G$87</f>
        <v>-2.331932817190979</v>
      </c>
      <c r="H23">
        <f>$G$88</f>
        <v>3.4488468171909821</v>
      </c>
      <c r="I23">
        <f>$E$83</f>
        <v>0.55845700000000176</v>
      </c>
      <c r="J23">
        <f t="shared" si="2"/>
        <v>-0.29507040560272219</v>
      </c>
      <c r="O23">
        <f t="shared" si="3"/>
        <v>0.99705797698322129</v>
      </c>
      <c r="Y23" s="5"/>
    </row>
    <row r="24" spans="2:25" x14ac:dyDescent="0.25">
      <c r="B24" s="1">
        <v>24</v>
      </c>
      <c r="C24">
        <v>371.85144000000003</v>
      </c>
      <c r="D24">
        <v>370.53598</v>
      </c>
      <c r="E24" s="5">
        <f t="shared" si="0"/>
        <v>-1.31546000000003</v>
      </c>
      <c r="F24">
        <f t="shared" si="1"/>
        <v>371.19371000000001</v>
      </c>
      <c r="G24">
        <f>$G$87</f>
        <v>-2.331932817190979</v>
      </c>
      <c r="H24">
        <f>$G$88</f>
        <v>3.4488468171909821</v>
      </c>
      <c r="I24">
        <f>$E$83</f>
        <v>0.55845700000000176</v>
      </c>
      <c r="J24">
        <f t="shared" si="2"/>
        <v>-0.35501545625880382</v>
      </c>
      <c r="O24">
        <f t="shared" si="3"/>
        <v>0.99646240444840006</v>
      </c>
      <c r="Y24" s="5"/>
    </row>
    <row r="25" spans="2:25" x14ac:dyDescent="0.25">
      <c r="B25" s="1">
        <v>25</v>
      </c>
      <c r="C25">
        <v>473.46002199999998</v>
      </c>
      <c r="D25">
        <v>472.38207999999997</v>
      </c>
      <c r="E25" s="5">
        <f t="shared" si="0"/>
        <v>-1.0779420000000073</v>
      </c>
      <c r="F25">
        <f t="shared" si="1"/>
        <v>472.92105099999998</v>
      </c>
      <c r="G25">
        <f>$G$87</f>
        <v>-2.331932817190979</v>
      </c>
      <c r="H25">
        <f>$G$88</f>
        <v>3.4488468171909821</v>
      </c>
      <c r="I25">
        <f>$E$83</f>
        <v>0.55845700000000176</v>
      </c>
      <c r="J25">
        <f t="shared" si="2"/>
        <v>-0.22819282221713563</v>
      </c>
      <c r="O25">
        <f t="shared" si="3"/>
        <v>0.99772326711884451</v>
      </c>
      <c r="Y25" s="5"/>
    </row>
    <row r="26" spans="2:25" x14ac:dyDescent="0.25">
      <c r="B26" s="1">
        <v>26</v>
      </c>
      <c r="C26">
        <v>470.765961</v>
      </c>
      <c r="D26">
        <v>473.40936299999998</v>
      </c>
      <c r="E26" s="5">
        <f t="shared" si="0"/>
        <v>2.6434019999999805</v>
      </c>
      <c r="F26">
        <f t="shared" si="1"/>
        <v>472.08766200000002</v>
      </c>
      <c r="G26">
        <f>$G$87</f>
        <v>-2.331932817190979</v>
      </c>
      <c r="H26">
        <f>$G$88</f>
        <v>3.4488468171909821</v>
      </c>
      <c r="I26">
        <f>$E$83</f>
        <v>0.55845700000000176</v>
      </c>
      <c r="J26">
        <f t="shared" si="2"/>
        <v>0.55837552160960968</v>
      </c>
      <c r="O26">
        <f t="shared" si="3"/>
        <v>1.0056151086080753</v>
      </c>
      <c r="Y26" s="5"/>
    </row>
    <row r="27" spans="2:25" x14ac:dyDescent="0.25">
      <c r="B27" s="1">
        <v>27</v>
      </c>
      <c r="C27">
        <v>470.61608899999999</v>
      </c>
      <c r="D27">
        <v>472.62844799999999</v>
      </c>
      <c r="E27" s="5">
        <f t="shared" si="0"/>
        <v>2.0123590000000036</v>
      </c>
      <c r="F27">
        <f t="shared" si="1"/>
        <v>471.62226850000002</v>
      </c>
      <c r="G27">
        <f>$G$87</f>
        <v>-2.331932817190979</v>
      </c>
      <c r="H27">
        <f>$G$88</f>
        <v>3.4488468171909821</v>
      </c>
      <c r="I27">
        <f>$E$83</f>
        <v>0.55845700000000176</v>
      </c>
      <c r="J27">
        <f t="shared" si="2"/>
        <v>0.42578033728515718</v>
      </c>
      <c r="O27">
        <f t="shared" si="3"/>
        <v>1.0042760097817225</v>
      </c>
      <c r="Y27" s="5"/>
    </row>
    <row r="28" spans="2:25" x14ac:dyDescent="0.25">
      <c r="B28" s="1">
        <v>28</v>
      </c>
      <c r="C28">
        <v>471.81494099999998</v>
      </c>
      <c r="D28">
        <v>471.28106700000001</v>
      </c>
      <c r="E28" s="5">
        <f t="shared" si="0"/>
        <v>-0.53387399999996887</v>
      </c>
      <c r="F28">
        <f t="shared" si="1"/>
        <v>471.54800399999999</v>
      </c>
      <c r="G28">
        <f>$G$87</f>
        <v>-2.331932817190979</v>
      </c>
      <c r="H28">
        <f>$G$88</f>
        <v>3.4488468171909821</v>
      </c>
      <c r="I28">
        <f>$E$83</f>
        <v>0.55845700000000176</v>
      </c>
      <c r="J28">
        <f t="shared" si="2"/>
        <v>-0.11328144442517332</v>
      </c>
      <c r="O28">
        <f t="shared" si="3"/>
        <v>0.9988684673722531</v>
      </c>
      <c r="Y28" s="5"/>
    </row>
    <row r="29" spans="2:25" x14ac:dyDescent="0.25">
      <c r="B29" s="1">
        <v>29</v>
      </c>
      <c r="C29">
        <v>473.09927399999998</v>
      </c>
      <c r="D29">
        <v>472.03222699999998</v>
      </c>
      <c r="E29" s="5">
        <f t="shared" si="0"/>
        <v>-1.0670470000000023</v>
      </c>
      <c r="F29">
        <f t="shared" si="1"/>
        <v>472.56575049999998</v>
      </c>
      <c r="G29">
        <f>$G$87</f>
        <v>-2.331932817190979</v>
      </c>
      <c r="H29">
        <f>$G$88</f>
        <v>3.4488468171909821</v>
      </c>
      <c r="I29">
        <f>$E$83</f>
        <v>0.55845700000000176</v>
      </c>
      <c r="J29">
        <f t="shared" si="2"/>
        <v>-0.22605384526001915</v>
      </c>
      <c r="O29">
        <f t="shared" si="3"/>
        <v>0.99774456005612044</v>
      </c>
      <c r="Y29" s="5"/>
    </row>
    <row r="30" spans="2:25" x14ac:dyDescent="0.25">
      <c r="B30" s="1">
        <v>30</v>
      </c>
      <c r="C30">
        <v>470.55367999999999</v>
      </c>
      <c r="D30">
        <v>470.89386000000002</v>
      </c>
      <c r="E30" s="5">
        <f t="shared" si="0"/>
        <v>0.34018000000003212</v>
      </c>
      <c r="F30">
        <f t="shared" si="1"/>
        <v>470.72377</v>
      </c>
      <c r="G30">
        <f>$G$87</f>
        <v>-2.331932817190979</v>
      </c>
      <c r="H30">
        <f>$G$88</f>
        <v>3.4488468171909821</v>
      </c>
      <c r="I30">
        <f>$E$83</f>
        <v>0.55845700000000176</v>
      </c>
      <c r="J30">
        <f t="shared" si="2"/>
        <v>7.2241332685890641E-2</v>
      </c>
      <c r="O30">
        <f t="shared" si="3"/>
        <v>1.0007229355851601</v>
      </c>
      <c r="Y30" s="5"/>
    </row>
    <row r="31" spans="2:25" x14ac:dyDescent="0.25">
      <c r="B31" s="1">
        <v>31</v>
      </c>
      <c r="C31">
        <v>470.26626599999997</v>
      </c>
      <c r="D31">
        <v>470.72464000000002</v>
      </c>
      <c r="E31" s="5">
        <f t="shared" si="0"/>
        <v>0.45837400000004891</v>
      </c>
      <c r="F31">
        <f t="shared" si="1"/>
        <v>470.495453</v>
      </c>
      <c r="G31">
        <f>$G$87</f>
        <v>-2.331932817190979</v>
      </c>
      <c r="H31">
        <f>$G$88</f>
        <v>3.4488468171909821</v>
      </c>
      <c r="I31">
        <f>$E$83</f>
        <v>0.55845700000000176</v>
      </c>
      <c r="J31">
        <f t="shared" si="2"/>
        <v>9.737624952032442E-2</v>
      </c>
      <c r="O31">
        <f t="shared" si="3"/>
        <v>1.0009747116328349</v>
      </c>
      <c r="Y31" s="5"/>
    </row>
    <row r="32" spans="2:25" x14ac:dyDescent="0.25">
      <c r="B32" s="1">
        <v>32</v>
      </c>
      <c r="C32">
        <v>472.55819700000001</v>
      </c>
      <c r="D32">
        <v>471.65588400000001</v>
      </c>
      <c r="E32" s="5">
        <f t="shared" si="0"/>
        <v>-0.90231299999999237</v>
      </c>
      <c r="F32">
        <f t="shared" si="1"/>
        <v>472.10704050000004</v>
      </c>
      <c r="G32">
        <f>$G$87</f>
        <v>-2.331932817190979</v>
      </c>
      <c r="H32">
        <f>$G$88</f>
        <v>3.4488468171909821</v>
      </c>
      <c r="I32">
        <f>$E$83</f>
        <v>0.55845700000000176</v>
      </c>
      <c r="J32">
        <f t="shared" si="2"/>
        <v>-0.19130748297841491</v>
      </c>
      <c r="O32">
        <f t="shared" si="3"/>
        <v>0.99809057803731216</v>
      </c>
      <c r="Y32" s="5"/>
    </row>
    <row r="33" spans="2:25" x14ac:dyDescent="0.25">
      <c r="B33" s="1">
        <v>33</v>
      </c>
      <c r="C33">
        <v>480.65603599999997</v>
      </c>
      <c r="D33">
        <v>481.85769699999997</v>
      </c>
      <c r="E33" s="5">
        <f t="shared" si="0"/>
        <v>1.2016610000000014</v>
      </c>
      <c r="F33">
        <f t="shared" si="1"/>
        <v>481.2568665</v>
      </c>
      <c r="G33">
        <f>$G$87</f>
        <v>-2.331932817190979</v>
      </c>
      <c r="H33">
        <f>$G$88</f>
        <v>3.4488468171909821</v>
      </c>
      <c r="I33">
        <f>$E$83</f>
        <v>0.55845700000000176</v>
      </c>
      <c r="J33">
        <f t="shared" si="2"/>
        <v>0.24938088723733751</v>
      </c>
      <c r="O33">
        <f t="shared" si="3"/>
        <v>1.0025000435030427</v>
      </c>
      <c r="Y33" s="5"/>
    </row>
    <row r="34" spans="2:25" x14ac:dyDescent="0.25">
      <c r="B34" s="1">
        <v>35</v>
      </c>
      <c r="C34">
        <v>480.66711400000003</v>
      </c>
      <c r="D34">
        <v>482.44735700000001</v>
      </c>
      <c r="E34" s="5">
        <f t="shared" si="0"/>
        <v>1.7802429999999845</v>
      </c>
      <c r="F34">
        <f t="shared" si="1"/>
        <v>481.55723550000005</v>
      </c>
      <c r="G34">
        <f>$G$87</f>
        <v>-2.331932817190979</v>
      </c>
      <c r="H34">
        <f>$G$88</f>
        <v>3.4488468171909821</v>
      </c>
      <c r="I34">
        <f>$E$83</f>
        <v>0.55845700000000176</v>
      </c>
      <c r="J34">
        <f t="shared" si="2"/>
        <v>0.36900253969056035</v>
      </c>
      <c r="O34">
        <f t="shared" si="3"/>
        <v>1.0037036921148719</v>
      </c>
      <c r="Y34" s="5"/>
    </row>
    <row r="35" spans="2:25" x14ac:dyDescent="0.25">
      <c r="B35" s="1">
        <v>36</v>
      </c>
      <c r="C35">
        <v>480.71511800000002</v>
      </c>
      <c r="D35">
        <v>483.487976</v>
      </c>
      <c r="E35" s="5">
        <f t="shared" si="0"/>
        <v>2.7728579999999852</v>
      </c>
      <c r="F35">
        <f t="shared" si="1"/>
        <v>482.10154699999998</v>
      </c>
      <c r="G35">
        <f>$G$87</f>
        <v>-2.331932817190979</v>
      </c>
      <c r="H35">
        <f>$G$88</f>
        <v>3.4488468171909821</v>
      </c>
      <c r="I35">
        <f>$E$83</f>
        <v>0.55845700000000176</v>
      </c>
      <c r="J35">
        <f t="shared" si="2"/>
        <v>0.57351126349416914</v>
      </c>
      <c r="O35">
        <f t="shared" si="3"/>
        <v>1.0057681938765237</v>
      </c>
      <c r="Y35" s="5"/>
    </row>
    <row r="36" spans="2:25" x14ac:dyDescent="0.25">
      <c r="B36" s="1">
        <v>37</v>
      </c>
      <c r="C36">
        <v>480.84063700000002</v>
      </c>
      <c r="D36">
        <v>481.44665500000002</v>
      </c>
      <c r="E36" s="5">
        <f t="shared" si="0"/>
        <v>0.60601800000000594</v>
      </c>
      <c r="F36">
        <f t="shared" si="1"/>
        <v>481.14364599999999</v>
      </c>
      <c r="G36">
        <f>$G$87</f>
        <v>-2.331932817190979</v>
      </c>
      <c r="H36">
        <f>$G$88</f>
        <v>3.4488468171909821</v>
      </c>
      <c r="I36">
        <f>$E$83</f>
        <v>0.55845700000000176</v>
      </c>
      <c r="J36">
        <f t="shared" si="2"/>
        <v>0.12587438165916967</v>
      </c>
      <c r="O36">
        <f t="shared" si="3"/>
        <v>1.0012603302495</v>
      </c>
      <c r="Y36" s="5"/>
    </row>
    <row r="37" spans="2:25" x14ac:dyDescent="0.25">
      <c r="B37" s="1">
        <v>38</v>
      </c>
      <c r="C37">
        <v>480.70428500000003</v>
      </c>
      <c r="D37">
        <v>482.20925899999997</v>
      </c>
      <c r="E37" s="5">
        <f t="shared" si="0"/>
        <v>1.5049739999999474</v>
      </c>
      <c r="F37">
        <f t="shared" si="1"/>
        <v>481.456772</v>
      </c>
      <c r="G37">
        <f>$G$87</f>
        <v>-2.331932817190979</v>
      </c>
      <c r="H37">
        <f>$G$88</f>
        <v>3.4488468171909821</v>
      </c>
      <c r="I37">
        <f>$E$83</f>
        <v>0.55845700000000176</v>
      </c>
      <c r="J37">
        <f t="shared" si="2"/>
        <v>0.31209977243509285</v>
      </c>
      <c r="O37">
        <f t="shared" si="3"/>
        <v>1.0031307688467972</v>
      </c>
      <c r="Y37" s="5"/>
    </row>
    <row r="38" spans="2:25" x14ac:dyDescent="0.25">
      <c r="B38" s="1">
        <v>39</v>
      </c>
      <c r="C38">
        <v>480.71545400000002</v>
      </c>
      <c r="D38">
        <v>481.99499500000002</v>
      </c>
      <c r="E38" s="5">
        <f t="shared" si="0"/>
        <v>1.2795409999999947</v>
      </c>
      <c r="F38">
        <f t="shared" si="1"/>
        <v>481.35522450000002</v>
      </c>
      <c r="G38">
        <f>$G$87</f>
        <v>-2.331932817190979</v>
      </c>
      <c r="H38">
        <f>$G$88</f>
        <v>3.4488468171909821</v>
      </c>
      <c r="I38">
        <f>$E$83</f>
        <v>0.55845700000000176</v>
      </c>
      <c r="J38">
        <f t="shared" si="2"/>
        <v>0.2654676943274058</v>
      </c>
      <c r="O38">
        <f t="shared" si="3"/>
        <v>1.0026617430110745</v>
      </c>
      <c r="Y38" s="5"/>
    </row>
    <row r="39" spans="2:25" x14ac:dyDescent="0.25">
      <c r="B39" s="1">
        <v>40</v>
      </c>
      <c r="C39">
        <v>480.66378800000001</v>
      </c>
      <c r="D39">
        <v>482.12170400000002</v>
      </c>
      <c r="E39" s="5">
        <f t="shared" si="0"/>
        <v>1.4579160000000115</v>
      </c>
      <c r="F39">
        <f t="shared" si="1"/>
        <v>481.39274599999999</v>
      </c>
      <c r="G39">
        <f>$G$87</f>
        <v>-2.331932817190979</v>
      </c>
      <c r="H39">
        <f>$G$88</f>
        <v>3.4488468171909821</v>
      </c>
      <c r="I39">
        <f>$E$83</f>
        <v>0.55845700000000176</v>
      </c>
      <c r="J39">
        <f t="shared" si="2"/>
        <v>0.30239584484668036</v>
      </c>
      <c r="O39">
        <f t="shared" si="3"/>
        <v>1.0030331305090951</v>
      </c>
      <c r="Y39" s="5"/>
    </row>
    <row r="40" spans="2:25" x14ac:dyDescent="0.25">
      <c r="B40" s="1">
        <v>41</v>
      </c>
      <c r="C40">
        <v>422.64007600000002</v>
      </c>
      <c r="D40">
        <v>423.95483400000001</v>
      </c>
      <c r="E40" s="5">
        <f t="shared" si="0"/>
        <v>1.3147579999999834</v>
      </c>
      <c r="F40">
        <f t="shared" si="1"/>
        <v>423.29745500000001</v>
      </c>
      <c r="G40">
        <f>$G$87</f>
        <v>-2.331932817190979</v>
      </c>
      <c r="H40">
        <f>$G$88</f>
        <v>3.4488468171909821</v>
      </c>
      <c r="I40">
        <f>$E$83</f>
        <v>0.55845700000000176</v>
      </c>
      <c r="J40">
        <f t="shared" si="2"/>
        <v>0.31011746878677726</v>
      </c>
      <c r="O40">
        <f t="shared" si="3"/>
        <v>1.0031108218899714</v>
      </c>
      <c r="Y40" s="5"/>
    </row>
    <row r="41" spans="2:25" x14ac:dyDescent="0.25">
      <c r="B41" s="1">
        <v>42</v>
      </c>
      <c r="C41">
        <v>422.30371100000002</v>
      </c>
      <c r="D41">
        <v>423.47586100000001</v>
      </c>
      <c r="E41" s="5">
        <f t="shared" si="0"/>
        <v>1.1721499999999878</v>
      </c>
      <c r="F41">
        <f t="shared" si="1"/>
        <v>422.88978600000002</v>
      </c>
      <c r="G41">
        <f>$G$87</f>
        <v>-2.331932817190979</v>
      </c>
      <c r="H41">
        <f>$G$88</f>
        <v>3.4488468171909821</v>
      </c>
      <c r="I41">
        <f>$E$83</f>
        <v>0.55845700000000176</v>
      </c>
      <c r="J41">
        <f t="shared" si="2"/>
        <v>0.27679263635760992</v>
      </c>
      <c r="O41">
        <f t="shared" si="3"/>
        <v>1.0027756090450268</v>
      </c>
      <c r="Y41" s="5"/>
    </row>
    <row r="42" spans="2:25" x14ac:dyDescent="0.25">
      <c r="B42" s="1">
        <v>43</v>
      </c>
      <c r="C42">
        <v>422.205872</v>
      </c>
      <c r="D42">
        <v>424.20010400000001</v>
      </c>
      <c r="E42" s="5">
        <f t="shared" si="0"/>
        <v>1.9942320000000109</v>
      </c>
      <c r="F42">
        <f t="shared" si="1"/>
        <v>423.202988</v>
      </c>
      <c r="G42">
        <f>$G$87</f>
        <v>-2.331932817190979</v>
      </c>
      <c r="H42">
        <f>$G$88</f>
        <v>3.4488468171909821</v>
      </c>
      <c r="I42">
        <f>$E$83</f>
        <v>0.55845700000000176</v>
      </c>
      <c r="J42">
        <f t="shared" si="2"/>
        <v>0.47011586776980396</v>
      </c>
      <c r="O42">
        <f t="shared" si="3"/>
        <v>1.0047233639611721</v>
      </c>
      <c r="Y42" s="5"/>
    </row>
    <row r="43" spans="2:25" x14ac:dyDescent="0.25">
      <c r="B43" s="1">
        <v>44</v>
      </c>
      <c r="C43">
        <v>423.80993699999999</v>
      </c>
      <c r="D43">
        <v>423.61605800000001</v>
      </c>
      <c r="E43" s="5">
        <f t="shared" si="0"/>
        <v>-0.19387899999998126</v>
      </c>
      <c r="F43">
        <f t="shared" si="1"/>
        <v>423.71299750000003</v>
      </c>
      <c r="G43">
        <f>$G$87</f>
        <v>-2.331932817190979</v>
      </c>
      <c r="H43">
        <f>$G$88</f>
        <v>3.4488468171909821</v>
      </c>
      <c r="I43">
        <f>$E$83</f>
        <v>0.55845700000000176</v>
      </c>
      <c r="J43">
        <f t="shared" si="2"/>
        <v>-4.5767622907246182E-2</v>
      </c>
      <c r="O43">
        <f t="shared" si="3"/>
        <v>0.99954253314263375</v>
      </c>
      <c r="Y43" s="5"/>
    </row>
    <row r="44" spans="2:25" x14ac:dyDescent="0.25">
      <c r="B44" s="1">
        <v>45</v>
      </c>
      <c r="C44">
        <v>422.51361100000003</v>
      </c>
      <c r="D44">
        <v>422.92355300000003</v>
      </c>
      <c r="E44" s="5">
        <f t="shared" si="0"/>
        <v>0.40994200000000092</v>
      </c>
      <c r="F44">
        <f t="shared" si="1"/>
        <v>422.71858200000003</v>
      </c>
      <c r="G44">
        <f>$G$87</f>
        <v>-2.331932817190979</v>
      </c>
      <c r="H44">
        <f>$G$88</f>
        <v>3.4488468171909821</v>
      </c>
      <c r="I44">
        <f>$E$83</f>
        <v>0.55845700000000176</v>
      </c>
      <c r="J44">
        <f t="shared" si="2"/>
        <v>9.693052020680458E-2</v>
      </c>
      <c r="O44">
        <f t="shared" si="3"/>
        <v>1.0009702456662397</v>
      </c>
      <c r="Y44" s="5"/>
    </row>
    <row r="45" spans="2:25" x14ac:dyDescent="0.25">
      <c r="B45" s="1">
        <v>46</v>
      </c>
      <c r="C45">
        <v>422.39941399999998</v>
      </c>
      <c r="D45">
        <v>423.16137700000002</v>
      </c>
      <c r="E45" s="5">
        <f t="shared" si="0"/>
        <v>0.76196300000003703</v>
      </c>
      <c r="F45">
        <f t="shared" si="1"/>
        <v>422.7803955</v>
      </c>
      <c r="G45">
        <f>$G$87</f>
        <v>-2.331932817190979</v>
      </c>
      <c r="H45">
        <f>$G$88</f>
        <v>3.4488468171909821</v>
      </c>
      <c r="I45">
        <f>$E$83</f>
        <v>0.55845700000000176</v>
      </c>
      <c r="J45">
        <f t="shared" si="2"/>
        <v>0.18006440129341886</v>
      </c>
      <c r="O45">
        <f t="shared" si="3"/>
        <v>1.0018038921805892</v>
      </c>
      <c r="Y45" s="5"/>
    </row>
    <row r="46" spans="2:25" x14ac:dyDescent="0.25">
      <c r="B46" s="1">
        <v>47</v>
      </c>
      <c r="C46">
        <v>422.79013099999997</v>
      </c>
      <c r="D46">
        <v>423.87005599999998</v>
      </c>
      <c r="E46" s="5">
        <f t="shared" si="0"/>
        <v>1.0799250000000029</v>
      </c>
      <c r="F46">
        <f t="shared" si="1"/>
        <v>423.33009349999998</v>
      </c>
      <c r="G46">
        <f>$G$87</f>
        <v>-2.331932817190979</v>
      </c>
      <c r="H46">
        <f>$G$88</f>
        <v>3.4488468171909821</v>
      </c>
      <c r="I46">
        <f>$E$83</f>
        <v>0.55845700000000176</v>
      </c>
      <c r="J46">
        <f t="shared" si="2"/>
        <v>0.25477737450743698</v>
      </c>
      <c r="O46">
        <f t="shared" si="3"/>
        <v>1.0025542814763573</v>
      </c>
      <c r="Y46" s="5"/>
    </row>
    <row r="47" spans="2:25" x14ac:dyDescent="0.25">
      <c r="B47" s="1">
        <v>48</v>
      </c>
      <c r="C47">
        <v>422.37704500000001</v>
      </c>
      <c r="D47">
        <v>424.03289799999999</v>
      </c>
      <c r="E47" s="5">
        <f t="shared" si="0"/>
        <v>1.6558529999999791</v>
      </c>
      <c r="F47">
        <f t="shared" si="1"/>
        <v>423.2049715</v>
      </c>
      <c r="G47">
        <f>$G$87</f>
        <v>-2.331932817190979</v>
      </c>
      <c r="H47">
        <f>$G$88</f>
        <v>3.4488468171909821</v>
      </c>
      <c r="I47">
        <f>$E$83</f>
        <v>0.55845700000000176</v>
      </c>
      <c r="J47">
        <f t="shared" si="2"/>
        <v>0.39050106909393129</v>
      </c>
      <c r="O47">
        <f t="shared" si="3"/>
        <v>1.0039203195808144</v>
      </c>
      <c r="Y47" s="5"/>
    </row>
    <row r="48" spans="2:25" x14ac:dyDescent="0.25">
      <c r="B48" s="1">
        <v>49</v>
      </c>
      <c r="C48">
        <v>422.371307</v>
      </c>
      <c r="D48">
        <v>423.62625100000002</v>
      </c>
      <c r="E48" s="5">
        <f t="shared" si="0"/>
        <v>1.2549440000000232</v>
      </c>
      <c r="F48">
        <f t="shared" si="1"/>
        <v>422.99877900000001</v>
      </c>
      <c r="G48">
        <f>$G$87</f>
        <v>-2.331932817190979</v>
      </c>
      <c r="H48">
        <f>$G$88</f>
        <v>3.4488468171909821</v>
      </c>
      <c r="I48">
        <f>$E$83</f>
        <v>0.55845700000000176</v>
      </c>
      <c r="J48">
        <f t="shared" si="2"/>
        <v>0.29623848782686113</v>
      </c>
      <c r="O48">
        <f t="shared" si="3"/>
        <v>1.0029711866767503</v>
      </c>
      <c r="Y48" s="5"/>
    </row>
    <row r="49" spans="2:25" x14ac:dyDescent="0.25">
      <c r="B49" s="1">
        <v>50</v>
      </c>
      <c r="C49">
        <v>422.15332000000001</v>
      </c>
      <c r="D49">
        <v>423.26559400000002</v>
      </c>
      <c r="E49" s="5">
        <f t="shared" si="0"/>
        <v>1.1122740000000135</v>
      </c>
      <c r="F49">
        <f t="shared" si="1"/>
        <v>422.70945700000004</v>
      </c>
      <c r="G49">
        <f>$G$87</f>
        <v>-2.331932817190979</v>
      </c>
      <c r="H49">
        <f>$G$88</f>
        <v>3.4488468171909821</v>
      </c>
      <c r="I49">
        <f>$E$83</f>
        <v>0.55845700000000176</v>
      </c>
      <c r="J49">
        <f t="shared" si="2"/>
        <v>0.26278393891850643</v>
      </c>
      <c r="O49">
        <f t="shared" si="3"/>
        <v>1.0026347631235022</v>
      </c>
      <c r="Y49" s="5"/>
    </row>
    <row r="50" spans="2:25" x14ac:dyDescent="0.25">
      <c r="B50" s="1">
        <v>51</v>
      </c>
      <c r="C50">
        <v>422.37579299999999</v>
      </c>
      <c r="D50">
        <v>423.49371300000001</v>
      </c>
      <c r="E50" s="5">
        <f t="shared" si="0"/>
        <v>1.1179200000000264</v>
      </c>
      <c r="F50">
        <f t="shared" si="1"/>
        <v>422.934753</v>
      </c>
      <c r="G50">
        <f>$G$87</f>
        <v>-2.331932817190979</v>
      </c>
      <c r="H50">
        <f>$G$88</f>
        <v>3.4488468171909821</v>
      </c>
      <c r="I50">
        <f>$E$83</f>
        <v>0.55845700000000176</v>
      </c>
      <c r="J50">
        <f t="shared" si="2"/>
        <v>0.26397558350530376</v>
      </c>
      <c r="O50">
        <f t="shared" si="3"/>
        <v>1.0026467425892469</v>
      </c>
      <c r="Y50" s="5"/>
    </row>
    <row r="51" spans="2:25" x14ac:dyDescent="0.25">
      <c r="B51" s="1">
        <v>52</v>
      </c>
      <c r="C51">
        <v>422.56130999999999</v>
      </c>
      <c r="D51">
        <v>423.69125400000001</v>
      </c>
      <c r="E51" s="5">
        <f t="shared" si="0"/>
        <v>1.1299440000000232</v>
      </c>
      <c r="F51">
        <f t="shared" si="1"/>
        <v>423.126282</v>
      </c>
      <c r="G51">
        <f>$G$87</f>
        <v>-2.331932817190979</v>
      </c>
      <c r="H51">
        <f>$G$88</f>
        <v>3.4488468171909821</v>
      </c>
      <c r="I51">
        <f>$E$83</f>
        <v>0.55845700000000176</v>
      </c>
      <c r="J51">
        <f t="shared" si="2"/>
        <v>0.26669042358849898</v>
      </c>
      <c r="O51">
        <f t="shared" si="3"/>
        <v>1.0026740356328412</v>
      </c>
      <c r="Y51" s="5"/>
    </row>
    <row r="52" spans="2:25" x14ac:dyDescent="0.25">
      <c r="B52" s="1">
        <v>53</v>
      </c>
      <c r="C52">
        <v>421.88012700000002</v>
      </c>
      <c r="D52">
        <v>423.20571899999999</v>
      </c>
      <c r="E52" s="5">
        <f t="shared" si="0"/>
        <v>1.3255919999999719</v>
      </c>
      <c r="F52">
        <f t="shared" si="1"/>
        <v>422.54292299999997</v>
      </c>
      <c r="G52">
        <f>$G$87</f>
        <v>-2.331932817190979</v>
      </c>
      <c r="H52">
        <f>$G$88</f>
        <v>3.4488468171909821</v>
      </c>
      <c r="I52">
        <f>$E$83</f>
        <v>0.55845700000000176</v>
      </c>
      <c r="J52">
        <f t="shared" si="2"/>
        <v>0.31322639096944055</v>
      </c>
      <c r="O52">
        <f t="shared" si="3"/>
        <v>1.003142105814337</v>
      </c>
      <c r="Y52" s="5"/>
    </row>
    <row r="53" spans="2:25" s="5" customFormat="1" x14ac:dyDescent="0.25">
      <c r="B53" s="1">
        <v>54</v>
      </c>
      <c r="C53" s="5">
        <v>421.97958399999999</v>
      </c>
      <c r="D53" s="5">
        <v>423.17233299999998</v>
      </c>
      <c r="E53" s="5">
        <f t="shared" si="0"/>
        <v>1.1927489999999921</v>
      </c>
      <c r="F53" s="5">
        <f t="shared" si="1"/>
        <v>422.57595849999996</v>
      </c>
      <c r="G53">
        <f>$G$87</f>
        <v>-2.331932817190979</v>
      </c>
      <c r="H53">
        <f>$G$88</f>
        <v>3.4488468171909821</v>
      </c>
      <c r="I53">
        <f>$E$83</f>
        <v>0.55845700000000176</v>
      </c>
      <c r="J53">
        <f t="shared" si="2"/>
        <v>0.2818589276723798</v>
      </c>
      <c r="O53">
        <f t="shared" si="3"/>
        <v>1.0028265561776561</v>
      </c>
      <c r="W53"/>
      <c r="X53"/>
    </row>
    <row r="54" spans="2:25" s="5" customFormat="1" x14ac:dyDescent="0.25">
      <c r="B54" s="1">
        <v>55</v>
      </c>
      <c r="C54" s="5">
        <v>422.36038200000002</v>
      </c>
      <c r="D54" s="5">
        <v>423.27624500000002</v>
      </c>
      <c r="E54" s="5">
        <f t="shared" si="0"/>
        <v>0.91586300000000165</v>
      </c>
      <c r="F54" s="5">
        <f t="shared" si="1"/>
        <v>422.81831350000004</v>
      </c>
      <c r="G54">
        <f>$G$87</f>
        <v>-2.331932817190979</v>
      </c>
      <c r="H54">
        <f>$G$88</f>
        <v>3.4488468171909821</v>
      </c>
      <c r="I54">
        <f>$E$83</f>
        <v>0.55845700000000176</v>
      </c>
      <c r="J54">
        <f t="shared" si="2"/>
        <v>0.21637476962592161</v>
      </c>
      <c r="O54">
        <f t="shared" si="3"/>
        <v>1.0021684396525619</v>
      </c>
      <c r="W54"/>
      <c r="X54"/>
    </row>
    <row r="55" spans="2:25" s="5" customFormat="1" x14ac:dyDescent="0.25">
      <c r="B55" s="1">
        <v>56</v>
      </c>
      <c r="C55" s="5">
        <v>421.76019300000002</v>
      </c>
      <c r="D55" s="5">
        <v>424.04675300000002</v>
      </c>
      <c r="E55" s="5">
        <f t="shared" si="0"/>
        <v>2.2865600000000086</v>
      </c>
      <c r="F55" s="5">
        <f t="shared" si="1"/>
        <v>422.90347300000002</v>
      </c>
      <c r="G55">
        <f>$G$87</f>
        <v>-2.331932817190979</v>
      </c>
      <c r="H55">
        <f>$G$88</f>
        <v>3.4488468171909821</v>
      </c>
      <c r="I55">
        <f>$E$83</f>
        <v>0.55845700000000176</v>
      </c>
      <c r="J55">
        <f t="shared" si="2"/>
        <v>0.53922356056809817</v>
      </c>
      <c r="O55">
        <f t="shared" si="3"/>
        <v>1.0054214694462642</v>
      </c>
      <c r="W55"/>
      <c r="X55"/>
    </row>
    <row r="56" spans="2:25" x14ac:dyDescent="0.25">
      <c r="B56" s="1">
        <v>57</v>
      </c>
      <c r="C56">
        <v>422.17846700000001</v>
      </c>
      <c r="D56">
        <v>423.25219700000002</v>
      </c>
      <c r="E56" s="5">
        <f t="shared" si="0"/>
        <v>1.0737300000000118</v>
      </c>
      <c r="F56">
        <f t="shared" si="1"/>
        <v>422.71533199999999</v>
      </c>
      <c r="G56">
        <f>$G$87</f>
        <v>-2.331932817190979</v>
      </c>
      <c r="H56">
        <f>$G$88</f>
        <v>3.4488468171909821</v>
      </c>
      <c r="I56">
        <f>$E$83</f>
        <v>0.55845700000000176</v>
      </c>
      <c r="J56">
        <f t="shared" si="2"/>
        <v>0.25368562942155543</v>
      </c>
      <c r="O56">
        <f t="shared" si="3"/>
        <v>1.0025433083018893</v>
      </c>
      <c r="Y56" s="5"/>
    </row>
    <row r="57" spans="2:25" x14ac:dyDescent="0.25">
      <c r="B57" s="1">
        <v>58</v>
      </c>
      <c r="C57">
        <v>421.923767</v>
      </c>
      <c r="D57">
        <v>423.61047400000001</v>
      </c>
      <c r="E57" s="5">
        <f t="shared" si="0"/>
        <v>1.6867070000000126</v>
      </c>
      <c r="F57">
        <f t="shared" si="1"/>
        <v>422.76712050000003</v>
      </c>
      <c r="G57">
        <f>$G$87</f>
        <v>-2.331932817190979</v>
      </c>
      <c r="H57">
        <f>$G$88</f>
        <v>3.4488468171909821</v>
      </c>
      <c r="I57">
        <f>$E$83</f>
        <v>0.55845700000000176</v>
      </c>
      <c r="J57">
        <f t="shared" si="2"/>
        <v>0.39817405459148603</v>
      </c>
      <c r="O57">
        <f t="shared" si="3"/>
        <v>1.0039976581835932</v>
      </c>
      <c r="Y57" s="5"/>
    </row>
    <row r="58" spans="2:25" x14ac:dyDescent="0.25">
      <c r="B58" s="1">
        <v>59</v>
      </c>
      <c r="C58">
        <v>328.936646</v>
      </c>
      <c r="D58">
        <v>331.00396699999999</v>
      </c>
      <c r="E58" s="5">
        <f t="shared" si="0"/>
        <v>2.0673209999999926</v>
      </c>
      <c r="F58">
        <f t="shared" si="1"/>
        <v>329.97030649999999</v>
      </c>
      <c r="G58">
        <f>$G$87</f>
        <v>-2.331932817190979</v>
      </c>
      <c r="H58">
        <f>$G$88</f>
        <v>3.4488468171909821</v>
      </c>
      <c r="I58">
        <f>$E$83</f>
        <v>0.55845700000000176</v>
      </c>
      <c r="J58">
        <f t="shared" si="2"/>
        <v>0.62456079265055831</v>
      </c>
      <c r="O58">
        <f t="shared" si="3"/>
        <v>1.0062848607023249</v>
      </c>
      <c r="Y58" s="5"/>
    </row>
    <row r="59" spans="2:25" x14ac:dyDescent="0.25">
      <c r="B59" s="1">
        <v>60</v>
      </c>
      <c r="C59">
        <v>328.82369999999997</v>
      </c>
      <c r="D59">
        <v>331.001892</v>
      </c>
      <c r="E59" s="5">
        <f t="shared" si="0"/>
        <v>2.1781920000000241</v>
      </c>
      <c r="F59">
        <f>AVERAGE(C59,D59)</f>
        <v>329.91279599999996</v>
      </c>
      <c r="G59">
        <f>$G$87</f>
        <v>-2.331932817190979</v>
      </c>
      <c r="H59">
        <f>$G$88</f>
        <v>3.4488468171909821</v>
      </c>
      <c r="I59">
        <f>$E$83</f>
        <v>0.55845700000000176</v>
      </c>
      <c r="J59">
        <f t="shared" si="2"/>
        <v>0.65806028685782381</v>
      </c>
      <c r="O59">
        <f t="shared" si="3"/>
        <v>1.0066241940590051</v>
      </c>
      <c r="Y59" s="5"/>
    </row>
    <row r="60" spans="2:25" x14ac:dyDescent="0.25">
      <c r="B60" s="1">
        <v>61</v>
      </c>
      <c r="C60">
        <v>328.88085899999999</v>
      </c>
      <c r="D60">
        <v>331.587738</v>
      </c>
      <c r="E60" s="5">
        <f t="shared" si="0"/>
        <v>2.7068790000000149</v>
      </c>
      <c r="F60">
        <f t="shared" ref="F60:F82" si="4">AVERAGE(C60,D60)</f>
        <v>330.23429850000002</v>
      </c>
      <c r="G60">
        <f>$G$87</f>
        <v>-2.331932817190979</v>
      </c>
      <c r="H60">
        <f>$G$88</f>
        <v>3.4488468171909821</v>
      </c>
      <c r="I60">
        <f>$E$83</f>
        <v>0.55845700000000176</v>
      </c>
      <c r="J60">
        <f t="shared" si="2"/>
        <v>0.81633869102844048</v>
      </c>
      <c r="O60">
        <f t="shared" si="3"/>
        <v>1.0082305762890262</v>
      </c>
      <c r="Y60" s="5"/>
    </row>
    <row r="61" spans="2:25" x14ac:dyDescent="0.25">
      <c r="B61" s="1">
        <v>62</v>
      </c>
      <c r="C61">
        <v>329.26159699999999</v>
      </c>
      <c r="D61">
        <v>331.09115600000001</v>
      </c>
      <c r="E61" s="5">
        <f t="shared" si="0"/>
        <v>1.8295590000000175</v>
      </c>
      <c r="F61">
        <f t="shared" si="4"/>
        <v>330.1763765</v>
      </c>
      <c r="G61">
        <f>$G$87</f>
        <v>-2.331932817190979</v>
      </c>
      <c r="H61">
        <f>$G$88</f>
        <v>3.4488468171909821</v>
      </c>
      <c r="I61">
        <f>$E$83</f>
        <v>0.55845700000000176</v>
      </c>
      <c r="J61">
        <f>(E61/D61)*100</f>
        <v>0.55258467852279847</v>
      </c>
      <c r="O61">
        <f t="shared" si="3"/>
        <v>1.0055565514371239</v>
      </c>
      <c r="Y61" s="5"/>
    </row>
    <row r="62" spans="2:25" x14ac:dyDescent="0.25">
      <c r="B62" s="1">
        <v>63</v>
      </c>
      <c r="C62">
        <v>329.11843900000002</v>
      </c>
      <c r="D62">
        <v>331.22369400000002</v>
      </c>
      <c r="E62" s="5">
        <f t="shared" si="0"/>
        <v>2.1052549999999997</v>
      </c>
      <c r="F62">
        <f t="shared" si="4"/>
        <v>330.17106650000005</v>
      </c>
      <c r="G62">
        <f>$G$87</f>
        <v>-2.331932817190979</v>
      </c>
      <c r="H62">
        <f>$G$88</f>
        <v>3.4488468171909821</v>
      </c>
      <c r="I62">
        <f>$E$83</f>
        <v>0.55845700000000176</v>
      </c>
      <c r="J62">
        <f t="shared" si="2"/>
        <v>0.63559915493243657</v>
      </c>
      <c r="O62">
        <f t="shared" si="3"/>
        <v>1.0063966485937301</v>
      </c>
      <c r="Y62" s="5"/>
    </row>
    <row r="63" spans="2:25" x14ac:dyDescent="0.25">
      <c r="B63" s="1">
        <v>64</v>
      </c>
      <c r="C63">
        <v>329.03558299999997</v>
      </c>
      <c r="D63">
        <v>331.39245599999998</v>
      </c>
      <c r="E63" s="5">
        <f t="shared" si="0"/>
        <v>2.3568730000000073</v>
      </c>
      <c r="F63">
        <f t="shared" si="4"/>
        <v>330.21401949999995</v>
      </c>
      <c r="G63">
        <f>$G$87</f>
        <v>-2.331932817190979</v>
      </c>
      <c r="H63">
        <f>$G$88</f>
        <v>3.4488468171909821</v>
      </c>
      <c r="I63">
        <f>$E$83</f>
        <v>0.55845700000000176</v>
      </c>
      <c r="J63">
        <f t="shared" si="2"/>
        <v>0.71120297319019454</v>
      </c>
      <c r="O63">
        <f t="shared" si="3"/>
        <v>1.0071629730089102</v>
      </c>
      <c r="Y63" s="5"/>
    </row>
    <row r="64" spans="2:25" x14ac:dyDescent="0.25">
      <c r="B64" s="1">
        <v>65</v>
      </c>
      <c r="C64">
        <v>329.09088100000002</v>
      </c>
      <c r="D64">
        <v>331.55633499999999</v>
      </c>
      <c r="E64" s="5">
        <f t="shared" si="0"/>
        <v>2.4654539999999656</v>
      </c>
      <c r="F64">
        <f t="shared" si="4"/>
        <v>330.32360800000004</v>
      </c>
      <c r="G64">
        <f>$G$87</f>
        <v>-2.331932817190979</v>
      </c>
      <c r="H64">
        <f>$G$88</f>
        <v>3.4488468171909821</v>
      </c>
      <c r="I64">
        <f>$E$83</f>
        <v>0.55845700000000176</v>
      </c>
      <c r="J64">
        <f t="shared" si="2"/>
        <v>0.74360032963929512</v>
      </c>
      <c r="O64">
        <f t="shared" si="3"/>
        <v>1.0074917116892095</v>
      </c>
      <c r="Y64" s="5"/>
    </row>
    <row r="65" spans="2:25" x14ac:dyDescent="0.25">
      <c r="B65" s="1">
        <v>66</v>
      </c>
      <c r="C65">
        <v>328.98635899999999</v>
      </c>
      <c r="D65">
        <v>331.93966699999999</v>
      </c>
      <c r="E65" s="5">
        <f t="shared" ref="E65:E82" si="5">D65-C65</f>
        <v>2.9533079999999927</v>
      </c>
      <c r="F65">
        <f t="shared" si="4"/>
        <v>330.46301299999999</v>
      </c>
      <c r="G65">
        <f>$G$87</f>
        <v>-2.331932817190979</v>
      </c>
      <c r="H65">
        <f>$G$88</f>
        <v>3.4488468171909821</v>
      </c>
      <c r="I65">
        <f>$E$83</f>
        <v>0.55845700000000176</v>
      </c>
      <c r="J65">
        <f t="shared" ref="J65:J82" si="6">(E65/D65)*100</f>
        <v>0.88971228617879916</v>
      </c>
      <c r="O65">
        <f t="shared" si="3"/>
        <v>1.0089769922648981</v>
      </c>
      <c r="Y65" s="5"/>
    </row>
    <row r="66" spans="2:25" x14ac:dyDescent="0.25">
      <c r="B66" s="1">
        <v>67</v>
      </c>
      <c r="C66">
        <v>329.227417</v>
      </c>
      <c r="D66">
        <v>331.35318000000001</v>
      </c>
      <c r="E66" s="5">
        <f t="shared" si="5"/>
        <v>2.1257630000000063</v>
      </c>
      <c r="F66">
        <f t="shared" si="4"/>
        <v>330.29029850000001</v>
      </c>
      <c r="G66">
        <f>$G$87</f>
        <v>-2.331932817190979</v>
      </c>
      <c r="H66">
        <f>$G$88</f>
        <v>3.4488468171909821</v>
      </c>
      <c r="I66">
        <f>$E$83</f>
        <v>0.55845700000000176</v>
      </c>
      <c r="J66">
        <f t="shared" si="6"/>
        <v>0.64153994236602951</v>
      </c>
      <c r="O66">
        <f t="shared" ref="O66:O82" si="7">D66/C66</f>
        <v>1.0064568225191282</v>
      </c>
      <c r="Y66" s="5"/>
    </row>
    <row r="67" spans="2:25" s="10" customFormat="1" x14ac:dyDescent="0.25">
      <c r="B67" s="1">
        <v>68</v>
      </c>
      <c r="C67" s="10">
        <v>362.77093500000001</v>
      </c>
      <c r="D67" s="10">
        <v>362.22839399999998</v>
      </c>
      <c r="E67" s="5">
        <f t="shared" si="5"/>
        <v>-0.54254100000002836</v>
      </c>
      <c r="F67">
        <f t="shared" si="4"/>
        <v>362.49966449999999</v>
      </c>
      <c r="G67">
        <f>$G$87</f>
        <v>-2.331932817190979</v>
      </c>
      <c r="H67">
        <f>$G$88</f>
        <v>3.4488468171909821</v>
      </c>
      <c r="I67">
        <f>$E$83</f>
        <v>0.55845700000000176</v>
      </c>
      <c r="J67">
        <f t="shared" si="6"/>
        <v>-0.14977870564173065</v>
      </c>
      <c r="O67">
        <f t="shared" si="7"/>
        <v>0.99850445295458956</v>
      </c>
      <c r="Y67" s="2"/>
    </row>
    <row r="68" spans="2:25" s="10" customFormat="1" x14ac:dyDescent="0.25">
      <c r="B68" s="1">
        <v>69</v>
      </c>
      <c r="C68" s="10">
        <v>362.74847399999999</v>
      </c>
      <c r="D68" s="10">
        <v>362.48782299999999</v>
      </c>
      <c r="E68" s="5">
        <f t="shared" si="5"/>
        <v>-0.26065099999999575</v>
      </c>
      <c r="F68">
        <f t="shared" si="4"/>
        <v>362.61814849999996</v>
      </c>
      <c r="G68">
        <f>$G$87</f>
        <v>-2.331932817190979</v>
      </c>
      <c r="H68">
        <f>$G$88</f>
        <v>3.4488468171909821</v>
      </c>
      <c r="I68">
        <f>$E$83</f>
        <v>0.55845700000000176</v>
      </c>
      <c r="J68">
        <f t="shared" si="6"/>
        <v>-7.1906139589134763E-2</v>
      </c>
      <c r="O68">
        <f t="shared" si="7"/>
        <v>0.99928145528187673</v>
      </c>
      <c r="Y68" s="2"/>
    </row>
    <row r="69" spans="2:25" s="10" customFormat="1" x14ac:dyDescent="0.25">
      <c r="B69" s="1">
        <v>70</v>
      </c>
      <c r="C69" s="10">
        <v>362.61788899999999</v>
      </c>
      <c r="D69" s="10">
        <v>362.47170999999997</v>
      </c>
      <c r="E69" s="5">
        <f t="shared" si="5"/>
        <v>-0.14617900000001782</v>
      </c>
      <c r="F69">
        <f t="shared" si="4"/>
        <v>362.54479949999995</v>
      </c>
      <c r="G69">
        <f>$G$87</f>
        <v>-2.331932817190979</v>
      </c>
      <c r="H69">
        <f>$G$88</f>
        <v>3.4488468171909821</v>
      </c>
      <c r="I69">
        <f>$E$83</f>
        <v>0.55845700000000176</v>
      </c>
      <c r="J69">
        <f t="shared" si="6"/>
        <v>-4.0328388662391843E-2</v>
      </c>
      <c r="O69">
        <f t="shared" si="7"/>
        <v>0.99959687868570646</v>
      </c>
      <c r="Y69" s="2"/>
    </row>
    <row r="70" spans="2:25" s="10" customFormat="1" x14ac:dyDescent="0.25">
      <c r="B70" s="1">
        <v>71</v>
      </c>
      <c r="C70" s="10">
        <v>362.73965500000003</v>
      </c>
      <c r="D70" s="10">
        <v>362.869598</v>
      </c>
      <c r="E70" s="5">
        <f t="shared" si="5"/>
        <v>0.12994299999996883</v>
      </c>
      <c r="F70">
        <f t="shared" si="4"/>
        <v>362.80462650000004</v>
      </c>
      <c r="G70">
        <f>$G$87</f>
        <v>-2.331932817190979</v>
      </c>
      <c r="H70">
        <f>$G$88</f>
        <v>3.4488468171909821</v>
      </c>
      <c r="I70">
        <f>$E$83</f>
        <v>0.55845700000000176</v>
      </c>
      <c r="J70">
        <f t="shared" si="6"/>
        <v>3.5809833812522604E-2</v>
      </c>
      <c r="O70">
        <f t="shared" si="7"/>
        <v>1.0003582266184821</v>
      </c>
      <c r="Y70" s="2"/>
    </row>
    <row r="71" spans="2:25" s="10" customFormat="1" x14ac:dyDescent="0.25">
      <c r="B71" s="1">
        <v>72</v>
      </c>
      <c r="C71" s="10">
        <v>362.65096999999997</v>
      </c>
      <c r="D71" s="10">
        <v>362.43545499999999</v>
      </c>
      <c r="E71" s="5">
        <f t="shared" si="5"/>
        <v>-0.21551499999998214</v>
      </c>
      <c r="F71">
        <f t="shared" si="4"/>
        <v>362.54321249999998</v>
      </c>
      <c r="G71">
        <f>$G$87</f>
        <v>-2.331932817190979</v>
      </c>
      <c r="H71">
        <f>$G$88</f>
        <v>3.4488468171909821</v>
      </c>
      <c r="I71">
        <f>$E$83</f>
        <v>0.55845700000000176</v>
      </c>
      <c r="J71">
        <f t="shared" si="6"/>
        <v>-5.946300148808073E-2</v>
      </c>
      <c r="O71">
        <f t="shared" si="7"/>
        <v>0.99940572335984657</v>
      </c>
      <c r="Y71" s="2"/>
    </row>
    <row r="72" spans="2:25" s="10" customFormat="1" x14ac:dyDescent="0.25">
      <c r="B72" s="1">
        <v>73</v>
      </c>
      <c r="C72" s="10">
        <v>362.089203</v>
      </c>
      <c r="D72" s="10">
        <v>361.96154799999999</v>
      </c>
      <c r="E72" s="5">
        <f t="shared" si="5"/>
        <v>-0.12765500000000429</v>
      </c>
      <c r="F72">
        <f t="shared" si="4"/>
        <v>362.0253755</v>
      </c>
      <c r="G72">
        <f>$G$87</f>
        <v>-2.331932817190979</v>
      </c>
      <c r="H72">
        <f>$G$88</f>
        <v>3.4488468171909821</v>
      </c>
      <c r="I72">
        <f>$E$83</f>
        <v>0.55845700000000176</v>
      </c>
      <c r="J72">
        <f t="shared" si="6"/>
        <v>-3.52675583098137E-2</v>
      </c>
      <c r="O72">
        <f t="shared" si="7"/>
        <v>0.9996474487531184</v>
      </c>
      <c r="Y72" s="2"/>
    </row>
    <row r="73" spans="2:25" s="10" customFormat="1" x14ac:dyDescent="0.25">
      <c r="B73" s="1">
        <v>74</v>
      </c>
      <c r="C73" s="10">
        <v>362.30438199999998</v>
      </c>
      <c r="D73" s="10">
        <v>361.66143799999998</v>
      </c>
      <c r="E73" s="5">
        <f t="shared" si="5"/>
        <v>-0.64294399999999996</v>
      </c>
      <c r="F73">
        <f t="shared" si="4"/>
        <v>361.98290999999995</v>
      </c>
      <c r="G73">
        <f>$G$87</f>
        <v>-2.331932817190979</v>
      </c>
      <c r="H73">
        <f>$G$88</f>
        <v>3.4488468171909821</v>
      </c>
      <c r="I73">
        <f>$E$83</f>
        <v>0.55845700000000176</v>
      </c>
      <c r="J73">
        <f t="shared" si="6"/>
        <v>-0.17777510468229682</v>
      </c>
      <c r="O73">
        <f t="shared" si="7"/>
        <v>0.99822540374352964</v>
      </c>
      <c r="Y73" s="2"/>
    </row>
    <row r="74" spans="2:25" s="10" customFormat="1" x14ac:dyDescent="0.25">
      <c r="B74" s="1">
        <v>75</v>
      </c>
      <c r="C74" s="10">
        <v>361.99752799999999</v>
      </c>
      <c r="D74" s="10">
        <v>361.57809400000002</v>
      </c>
      <c r="E74" s="5">
        <f t="shared" si="5"/>
        <v>-0.419433999999967</v>
      </c>
      <c r="F74">
        <f t="shared" si="4"/>
        <v>361.78781100000003</v>
      </c>
      <c r="G74">
        <f>$G$87</f>
        <v>-2.331932817190979</v>
      </c>
      <c r="H74">
        <f>$G$88</f>
        <v>3.4488468171909821</v>
      </c>
      <c r="I74">
        <f>$E$83</f>
        <v>0.55845700000000176</v>
      </c>
      <c r="J74">
        <f t="shared" si="6"/>
        <v>-0.11600094335360012</v>
      </c>
      <c r="O74">
        <f t="shared" si="7"/>
        <v>0.99884133462922442</v>
      </c>
      <c r="Y74" s="2"/>
    </row>
    <row r="75" spans="2:25" s="10" customFormat="1" x14ac:dyDescent="0.25">
      <c r="B75" s="1">
        <v>76</v>
      </c>
      <c r="C75" s="10">
        <v>361.99044800000001</v>
      </c>
      <c r="D75" s="10">
        <v>361.45404100000002</v>
      </c>
      <c r="E75" s="5">
        <f t="shared" si="5"/>
        <v>-0.53640699999999697</v>
      </c>
      <c r="F75">
        <f t="shared" si="4"/>
        <v>361.72224449999999</v>
      </c>
      <c r="G75">
        <f>$G$87</f>
        <v>-2.331932817190979</v>
      </c>
      <c r="H75">
        <f>$G$88</f>
        <v>3.4488468171909821</v>
      </c>
      <c r="I75">
        <f>$E$83</f>
        <v>0.55845700000000176</v>
      </c>
      <c r="J75">
        <f t="shared" si="6"/>
        <v>-0.14840254614832121</v>
      </c>
      <c r="O75">
        <f t="shared" si="7"/>
        <v>0.9985181736066141</v>
      </c>
      <c r="Y75" s="2"/>
    </row>
    <row r="76" spans="2:25" s="10" customFormat="1" x14ac:dyDescent="0.25">
      <c r="B76" s="1">
        <v>77</v>
      </c>
      <c r="C76" s="10">
        <v>298.93951399999997</v>
      </c>
      <c r="D76" s="10">
        <v>300.86496</v>
      </c>
      <c r="E76" s="5">
        <f t="shared" si="5"/>
        <v>1.9254460000000222</v>
      </c>
      <c r="F76">
        <f t="shared" si="4"/>
        <v>299.90223700000001</v>
      </c>
      <c r="G76">
        <f>$G$87</f>
        <v>-2.331932817190979</v>
      </c>
      <c r="H76">
        <f>$G$88</f>
        <v>3.4488468171909821</v>
      </c>
      <c r="I76">
        <f>$E$83</f>
        <v>0.55845700000000176</v>
      </c>
      <c r="J76">
        <f t="shared" si="6"/>
        <v>0.63997017133534662</v>
      </c>
      <c r="O76">
        <f t="shared" si="7"/>
        <v>1.0064409216909345</v>
      </c>
      <c r="Y76" s="2"/>
    </row>
    <row r="77" spans="2:25" s="10" customFormat="1" x14ac:dyDescent="0.25">
      <c r="B77" s="1">
        <v>78</v>
      </c>
      <c r="C77" s="10">
        <v>298.83010899999999</v>
      </c>
      <c r="D77" s="10">
        <v>301.18731700000001</v>
      </c>
      <c r="E77" s="5">
        <f t="shared" si="5"/>
        <v>2.3572080000000142</v>
      </c>
      <c r="F77">
        <f t="shared" si="4"/>
        <v>300.008713</v>
      </c>
      <c r="G77">
        <f>$G$87</f>
        <v>-2.331932817190979</v>
      </c>
      <c r="H77">
        <f>$G$88</f>
        <v>3.4488468171909821</v>
      </c>
      <c r="I77">
        <f>$E$83</f>
        <v>0.55845700000000176</v>
      </c>
      <c r="J77">
        <f t="shared" si="6"/>
        <v>0.7826385332155319</v>
      </c>
      <c r="O77">
        <f t="shared" si="7"/>
        <v>1.0078881208051229</v>
      </c>
      <c r="Y77" s="2"/>
    </row>
    <row r="78" spans="2:25" s="10" customFormat="1" x14ac:dyDescent="0.25">
      <c r="B78" s="1">
        <v>79</v>
      </c>
      <c r="C78" s="10">
        <v>298.83975199999998</v>
      </c>
      <c r="D78" s="10">
        <v>301.523956</v>
      </c>
      <c r="E78" s="5">
        <f t="shared" si="5"/>
        <v>2.6842040000000225</v>
      </c>
      <c r="F78">
        <f t="shared" si="4"/>
        <v>300.18185399999999</v>
      </c>
      <c r="G78">
        <f>$G$87</f>
        <v>-2.331932817190979</v>
      </c>
      <c r="H78">
        <f>$G$88</f>
        <v>3.4488468171909821</v>
      </c>
      <c r="I78">
        <f>$E$83</f>
        <v>0.55845700000000176</v>
      </c>
      <c r="J78">
        <f t="shared" si="6"/>
        <v>0.89021251764155773</v>
      </c>
      <c r="O78">
        <f t="shared" si="7"/>
        <v>1.0089820848198268</v>
      </c>
      <c r="Y78" s="2"/>
    </row>
    <row r="79" spans="2:25" s="10" customFormat="1" x14ac:dyDescent="0.25">
      <c r="B79" s="1">
        <v>80</v>
      </c>
      <c r="C79" s="10">
        <v>299.05078099999997</v>
      </c>
      <c r="D79" s="10">
        <v>300.48440599999998</v>
      </c>
      <c r="E79" s="5">
        <f t="shared" si="5"/>
        <v>1.4336250000000064</v>
      </c>
      <c r="F79">
        <f t="shared" si="4"/>
        <v>299.76759349999998</v>
      </c>
      <c r="G79">
        <f>$G$87</f>
        <v>-2.331932817190979</v>
      </c>
      <c r="H79">
        <f>$G$88</f>
        <v>3.4488468171909821</v>
      </c>
      <c r="I79">
        <f>$E$83</f>
        <v>0.55845700000000176</v>
      </c>
      <c r="J79">
        <f t="shared" si="6"/>
        <v>0.47710462552256583</v>
      </c>
      <c r="O79">
        <f t="shared" si="7"/>
        <v>1.0047939182609926</v>
      </c>
      <c r="Y79" s="2"/>
    </row>
    <row r="80" spans="2:25" s="10" customFormat="1" x14ac:dyDescent="0.25">
      <c r="B80" s="1">
        <v>81</v>
      </c>
      <c r="C80" s="10">
        <v>299.05838</v>
      </c>
      <c r="D80" s="10">
        <v>300.79544099999998</v>
      </c>
      <c r="E80" s="5">
        <f t="shared" si="5"/>
        <v>1.7370609999999829</v>
      </c>
      <c r="F80">
        <f t="shared" si="4"/>
        <v>299.92691049999996</v>
      </c>
      <c r="G80">
        <f>$G$87</f>
        <v>-2.331932817190979</v>
      </c>
      <c r="H80">
        <f>$G$88</f>
        <v>3.4488468171909821</v>
      </c>
      <c r="I80">
        <f>$E$83</f>
        <v>0.55845700000000176</v>
      </c>
      <c r="J80">
        <f t="shared" si="6"/>
        <v>0.57748913820804315</v>
      </c>
      <c r="O80">
        <f t="shared" si="7"/>
        <v>1.0058084344601879</v>
      </c>
      <c r="Y80" s="2"/>
    </row>
    <row r="81" spans="1:33" s="10" customFormat="1" x14ac:dyDescent="0.25">
      <c r="B81" s="1">
        <v>82</v>
      </c>
      <c r="C81" s="10">
        <v>298.58343500000001</v>
      </c>
      <c r="D81" s="10">
        <v>300.85876500000001</v>
      </c>
      <c r="E81" s="5">
        <f t="shared" si="5"/>
        <v>2.2753299999999967</v>
      </c>
      <c r="F81">
        <f t="shared" si="4"/>
        <v>299.72109999999998</v>
      </c>
      <c r="G81">
        <f>$G$87</f>
        <v>-2.331932817190979</v>
      </c>
      <c r="H81">
        <f>$G$88</f>
        <v>3.4488468171909821</v>
      </c>
      <c r="I81">
        <f>$E$83</f>
        <v>0.55845700000000176</v>
      </c>
      <c r="J81">
        <f t="shared" si="6"/>
        <v>0.75627844846069103</v>
      </c>
      <c r="O81">
        <f t="shared" si="7"/>
        <v>1.0076204160488675</v>
      </c>
      <c r="Y81" s="2"/>
    </row>
    <row r="82" spans="1:33" x14ac:dyDescent="0.25">
      <c r="B82" s="1">
        <v>85</v>
      </c>
      <c r="C82">
        <v>298.54580700000002</v>
      </c>
      <c r="D82">
        <v>301.37286399999999</v>
      </c>
      <c r="E82" s="5">
        <f t="shared" si="5"/>
        <v>2.827056999999968</v>
      </c>
      <c r="F82">
        <f t="shared" si="4"/>
        <v>299.95933550000001</v>
      </c>
      <c r="G82">
        <f>$G$87</f>
        <v>-2.331932817190979</v>
      </c>
      <c r="H82">
        <f>$G$88</f>
        <v>3.4488468171909821</v>
      </c>
      <c r="I82">
        <f>$E$83</f>
        <v>0.55845700000000176</v>
      </c>
      <c r="J82">
        <f t="shared" si="6"/>
        <v>0.93805957260968531</v>
      </c>
      <c r="O82">
        <f t="shared" si="7"/>
        <v>1.0094694245697444</v>
      </c>
      <c r="Y82" s="5"/>
    </row>
    <row r="83" spans="1:33" s="9" customFormat="1" x14ac:dyDescent="0.25">
      <c r="B83" s="9">
        <f>COUNT(B2:B82)</f>
        <v>81</v>
      </c>
      <c r="E83" s="14">
        <f>AVERAGE(E2:E82)</f>
        <v>0.55845700000000176</v>
      </c>
      <c r="F83" s="9" t="s">
        <v>0</v>
      </c>
      <c r="J83"/>
    </row>
    <row r="84" spans="1:33" x14ac:dyDescent="0.25">
      <c r="A84" s="2"/>
      <c r="E84" s="2">
        <f>STDEV(E2:E82)</f>
        <v>1.4746886822402963</v>
      </c>
      <c r="F84" t="s">
        <v>1</v>
      </c>
      <c r="G84" s="10"/>
      <c r="H84" s="10"/>
    </row>
    <row r="86" spans="1:33" ht="15.75" thickBot="1" x14ac:dyDescent="0.3">
      <c r="F86" t="s">
        <v>4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F87" s="7" t="s">
        <v>2</v>
      </c>
      <c r="G87" s="3">
        <f>E83-(1.96*E84)</f>
        <v>-2.331932817190979</v>
      </c>
      <c r="H87" t="s">
        <v>17</v>
      </c>
      <c r="I87" s="1" t="s">
        <v>24</v>
      </c>
      <c r="J87" s="15">
        <f>E84/E83</f>
        <v>2.6406485767754573</v>
      </c>
      <c r="K87">
        <f>J87*1+0</f>
        <v>2.6406485767754573</v>
      </c>
      <c r="L87">
        <f>E83/800</f>
        <v>6.9807125000000223E-4</v>
      </c>
      <c r="M87" t="s">
        <v>25</v>
      </c>
      <c r="N87">
        <f>Q94</f>
        <v>0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5.75" thickBot="1" x14ac:dyDescent="0.3">
      <c r="F88" s="8" t="s">
        <v>3</v>
      </c>
      <c r="G88" s="4">
        <f>E83+(1.96*E84)</f>
        <v>3.4488468171909821</v>
      </c>
      <c r="H88" t="s">
        <v>18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t="s">
        <v>7</v>
      </c>
      <c r="P90">
        <f>(G87-G88)/2</f>
        <v>-2.8903898171909805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F91" s="11" t="s">
        <v>8</v>
      </c>
      <c r="G91">
        <f>((E84)^2)/B83</f>
        <v>2.6848230981822489E-2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F92" s="11" t="s">
        <v>9</v>
      </c>
      <c r="G92">
        <f>((E84)^2)/(2*(B83-1))</f>
        <v>1.3591916934547634E-2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25">
      <c r="F93" s="12" t="s">
        <v>10</v>
      </c>
      <c r="G93" s="10" t="s">
        <v>11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25">
      <c r="E94" s="11" t="s">
        <v>14</v>
      </c>
      <c r="F94" s="12" t="s">
        <v>12</v>
      </c>
      <c r="G94" s="10">
        <f>E84/(SQRT(B83))</f>
        <v>0.1638542980266996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.75" thickBot="1" x14ac:dyDescent="0.3">
      <c r="F95" s="13" t="s">
        <v>21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" customHeight="1" x14ac:dyDescent="0.25">
      <c r="F96" s="21" t="s">
        <v>15</v>
      </c>
      <c r="G96" s="3">
        <f>E83+(1.984*G94)</f>
        <v>0.88354392728497377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22"/>
      <c r="G97" s="4">
        <f>E83-(1.984*G94)</f>
        <v>0.23337007271502974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F98" s="23" t="s">
        <v>13</v>
      </c>
      <c r="G98" s="25">
        <f>1.71*G94</f>
        <v>0.28019084962565632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24"/>
      <c r="G99" s="26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E100" t="s">
        <v>17</v>
      </c>
      <c r="F100" s="27" t="s">
        <v>16</v>
      </c>
      <c r="G100" s="3">
        <f>G87-(1.984*G98)</f>
        <v>-2.8878314628482813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ht="15.75" thickBot="1" x14ac:dyDescent="0.3">
      <c r="F101" s="28"/>
      <c r="G101" s="4">
        <f>G87+(1.984*G98)</f>
        <v>-1.7760341715336767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E102" t="s">
        <v>18</v>
      </c>
      <c r="F102" s="27" t="s">
        <v>19</v>
      </c>
      <c r="G102" s="3">
        <f>G88-(1.984*G98)</f>
        <v>2.8929481715336798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ht="15.75" thickBot="1" x14ac:dyDescent="0.3">
      <c r="F103" s="28"/>
      <c r="G103" s="4">
        <f>G88+(1.984*G98)</f>
        <v>4.0047454628482839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0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0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17"/>
      <c r="G109" s="17"/>
      <c r="H109" s="17"/>
      <c r="I109" s="17"/>
      <c r="J109" s="17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17"/>
      <c r="H113" s="17"/>
      <c r="I113" s="17"/>
      <c r="J113" s="17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17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AD127" s="10"/>
      <c r="AE127" s="10"/>
    </row>
  </sheetData>
  <mergeCells count="6">
    <mergeCell ref="F105:F106"/>
    <mergeCell ref="F96:F97"/>
    <mergeCell ref="F98:F99"/>
    <mergeCell ref="G98:G99"/>
    <mergeCell ref="F100:F101"/>
    <mergeCell ref="F102:F10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2016-11-14T16:59:51Z</dcterms:modified>
</cp:coreProperties>
</file>